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Public/LISTINI/NEXTTEC 2024/"/>
    </mc:Choice>
  </mc:AlternateContent>
  <xr:revisionPtr revIDLastSave="0" documentId="13_ncr:1_{ECB77C99-EEC6-074F-A6C1-51A6FB2B809E}" xr6:coauthVersionLast="47" xr6:coauthVersionMax="47" xr10:uidLastSave="{00000000-0000-0000-0000-000000000000}"/>
  <bookViews>
    <workbookView xWindow="0" yWindow="500" windowWidth="38400" windowHeight="19880" xr2:uid="{00000000-000D-0000-FFFF-FFFF00000000}"/>
  </bookViews>
  <sheets>
    <sheet name="LISTINO NEXTTEC" sheetId="16" r:id="rId1"/>
    <sheet name="LINK5" sheetId="1" r:id="rId2"/>
    <sheet name="LINK80" sheetId="8" r:id="rId3"/>
    <sheet name="SUPERLINK120" sheetId="9" r:id="rId4"/>
    <sheet name="I-LINK" sheetId="15" r:id="rId5"/>
    <sheet name="LINK8 PSTN" sheetId="10" r:id="rId6"/>
    <sheet name="SPECIAL SYSTEM" sheetId="12" r:id="rId7"/>
  </sheets>
  <definedNames>
    <definedName name="AreaTitoloRiga1..F5" localSheetId="4">'I-LINK'!$A$6</definedName>
    <definedName name="AreaTitoloRiga1..F5" localSheetId="5">'LINK8 PSTN'!$B$6</definedName>
    <definedName name="AreaTitoloRiga1..F5" localSheetId="2">LINK80!$A$6</definedName>
    <definedName name="AreaTitoloRiga1..F5" localSheetId="0">'LISTINO NEXTTEC'!$A$7</definedName>
    <definedName name="AreaTitoloRiga1..F5" localSheetId="6">'SPECIAL SYSTEM'!$A$6</definedName>
    <definedName name="AreaTitoloRiga1..F5" localSheetId="3">SUPERLINK120!$A$6</definedName>
    <definedName name="AreaTitoloRiga1..F5">LINK5!$A$6</definedName>
    <definedName name="_xlnm.Print_Titles" localSheetId="4">'I-LINK'!$7:$7</definedName>
    <definedName name="_xlnm.Print_Titles" localSheetId="1">LINK5!$7:$7</definedName>
    <definedName name="_xlnm.Print_Titles" localSheetId="5">'LINK8 PSTN'!$7:$7</definedName>
    <definedName name="_xlnm.Print_Titles" localSheetId="2">LINK80!$7:$7</definedName>
    <definedName name="_xlnm.Print_Titles" localSheetId="0">'LISTINO NEXTTEC'!$8:$8</definedName>
    <definedName name="_xlnm.Print_Titles" localSheetId="6">'SPECIAL SYSTEM'!$7:$7</definedName>
    <definedName name="_xlnm.Print_Titles" localSheetId="3">SUPERLINK120!$7:$7</definedName>
    <definedName name="TitoloColonna1" localSheetId="4">ListinoPrezziProdotti4[[#Headers],[CODICE ARTICOLO]]</definedName>
    <definedName name="TitoloColonna1" localSheetId="5">ListinoPrezziProdotti4[[#Headers],[CODICE ARTICOLO]]</definedName>
    <definedName name="TitoloColonna1" localSheetId="2">ListinoPrezziProdotti4[[#Headers],[CODICE ARTICOLO]]</definedName>
    <definedName name="TitoloColonna1" localSheetId="0">ListinoPrezziProdotti4[[#Headers],[CODICE ARTICOLO]]</definedName>
    <definedName name="TitoloColonna1" localSheetId="6">ListinoPrezziProdotti4[[#Headers],[CODICE ARTICOLO]]</definedName>
    <definedName name="TitoloColonna1" localSheetId="3">ListinoPrezziProdotti4[[#Headers],[CODICE ARTICOLO]]</definedName>
    <definedName name="TitoloColonna1">ListinoPrezziProdotti[[#Headers],[CODICE ARTICOLO]]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58" i="15" l="1"/>
  <c r="C45" i="15"/>
  <c r="C21" i="15"/>
  <c r="D21" i="15"/>
  <c r="D20" i="15"/>
  <c r="C20" i="15"/>
  <c r="D26" i="15"/>
  <c r="D27" i="15"/>
  <c r="D28" i="15"/>
  <c r="C26" i="15"/>
  <c r="C27" i="15"/>
  <c r="C28" i="15"/>
  <c r="C51" i="8"/>
  <c r="D12" i="15" l="1"/>
  <c r="D13" i="15"/>
  <c r="D14" i="15"/>
  <c r="C12" i="15"/>
  <c r="C13" i="15"/>
  <c r="C14" i="15"/>
  <c r="D73" i="15"/>
  <c r="C73" i="15"/>
  <c r="D43" i="9"/>
  <c r="C43" i="9"/>
  <c r="D46" i="8"/>
  <c r="C46" i="8"/>
  <c r="D42" i="9"/>
  <c r="C42" i="9"/>
  <c r="C101" i="15"/>
  <c r="C100" i="15"/>
  <c r="C97" i="15"/>
  <c r="C96" i="15"/>
  <c r="C93" i="15"/>
  <c r="C89" i="15"/>
  <c r="C88" i="15"/>
  <c r="C41" i="15"/>
  <c r="D40" i="15"/>
  <c r="C40" i="15"/>
  <c r="C57" i="12"/>
  <c r="C56" i="12"/>
  <c r="C53" i="12"/>
  <c r="C54" i="12"/>
  <c r="C52" i="12"/>
  <c r="C49" i="12"/>
  <c r="C50" i="12"/>
  <c r="C48" i="12"/>
  <c r="C46" i="12"/>
  <c r="C45" i="12"/>
  <c r="C42" i="12"/>
  <c r="C41" i="12"/>
  <c r="C37" i="12"/>
  <c r="C38" i="12"/>
  <c r="C39" i="12"/>
  <c r="C36" i="12"/>
  <c r="C32" i="12"/>
  <c r="C33" i="12"/>
  <c r="C31" i="12"/>
  <c r="C29" i="12"/>
  <c r="C27" i="12"/>
  <c r="C25" i="12"/>
  <c r="C17" i="12"/>
  <c r="C18" i="12"/>
  <c r="C19" i="12"/>
  <c r="C20" i="12"/>
  <c r="C21" i="12"/>
  <c r="C22" i="12"/>
  <c r="C16" i="12"/>
  <c r="C14" i="12"/>
  <c r="C12" i="12"/>
  <c r="C10" i="12"/>
  <c r="D57" i="10"/>
  <c r="D56" i="10"/>
  <c r="D55" i="10"/>
  <c r="D53" i="10"/>
  <c r="D45" i="10"/>
  <c r="D46" i="10"/>
  <c r="D47" i="10"/>
  <c r="D48" i="10"/>
  <c r="D49" i="10"/>
  <c r="D50" i="10"/>
  <c r="D51" i="10"/>
  <c r="D44" i="10"/>
  <c r="D42" i="10"/>
  <c r="D40" i="10"/>
  <c r="D39" i="10"/>
  <c r="D37" i="10"/>
  <c r="D35" i="10"/>
  <c r="D34" i="10"/>
  <c r="D32" i="10"/>
  <c r="D31" i="10"/>
  <c r="D25" i="10"/>
  <c r="D26" i="10"/>
  <c r="D27" i="10"/>
  <c r="D28" i="10"/>
  <c r="D29" i="10"/>
  <c r="D24" i="10"/>
  <c r="D22" i="10"/>
  <c r="D21" i="10"/>
  <c r="D18" i="10"/>
  <c r="D19" i="10"/>
  <c r="D17" i="10"/>
  <c r="D14" i="10"/>
  <c r="D15" i="10"/>
  <c r="D13" i="10"/>
  <c r="D11" i="10"/>
  <c r="C30" i="15"/>
  <c r="C15" i="15"/>
  <c r="C16" i="15"/>
  <c r="C17" i="15"/>
  <c r="C18" i="15"/>
  <c r="C23" i="15"/>
  <c r="C24" i="15"/>
  <c r="C25" i="15"/>
  <c r="C11" i="15"/>
  <c r="D10" i="10"/>
  <c r="C119" i="15"/>
  <c r="C120" i="15"/>
  <c r="C118" i="15"/>
  <c r="C116" i="15"/>
  <c r="C108" i="15"/>
  <c r="C109" i="15"/>
  <c r="C110" i="15"/>
  <c r="C111" i="15"/>
  <c r="C112" i="15"/>
  <c r="C113" i="15"/>
  <c r="C114" i="15"/>
  <c r="C107" i="15"/>
  <c r="C104" i="15"/>
  <c r="C105" i="15"/>
  <c r="C103" i="15"/>
  <c r="C98" i="15"/>
  <c r="C94" i="15"/>
  <c r="C91" i="15"/>
  <c r="C85" i="15"/>
  <c r="C86" i="15"/>
  <c r="C87" i="15"/>
  <c r="C84" i="15"/>
  <c r="C79" i="15"/>
  <c r="C80" i="15"/>
  <c r="C81" i="15"/>
  <c r="C82" i="15"/>
  <c r="C78" i="15"/>
  <c r="C70" i="15"/>
  <c r="C71" i="15"/>
  <c r="C72" i="15"/>
  <c r="C74" i="15"/>
  <c r="C75" i="15"/>
  <c r="C76" i="15"/>
  <c r="C69" i="15"/>
  <c r="C61" i="15"/>
  <c r="C62" i="15"/>
  <c r="C63" i="15"/>
  <c r="C64" i="15"/>
  <c r="C65" i="15"/>
  <c r="C66" i="15"/>
  <c r="C67" i="15"/>
  <c r="C60" i="15"/>
  <c r="C54" i="15"/>
  <c r="C55" i="15"/>
  <c r="C56" i="15"/>
  <c r="C57" i="15"/>
  <c r="C53" i="15"/>
  <c r="C50" i="15"/>
  <c r="C51" i="15"/>
  <c r="C49" i="15"/>
  <c r="C46" i="15"/>
  <c r="C47" i="15"/>
  <c r="C42" i="15"/>
  <c r="C43" i="15"/>
  <c r="C39" i="15"/>
  <c r="C31" i="15"/>
  <c r="C32" i="15"/>
  <c r="C33" i="15"/>
  <c r="C34" i="15"/>
  <c r="C35" i="15"/>
  <c r="C36" i="15"/>
  <c r="C37" i="15"/>
  <c r="C10" i="15"/>
  <c r="C74" i="9"/>
  <c r="C75" i="9"/>
  <c r="C73" i="9"/>
  <c r="C71" i="9"/>
  <c r="C63" i="9"/>
  <c r="C64" i="9"/>
  <c r="C65" i="9"/>
  <c r="C66" i="9"/>
  <c r="C67" i="9"/>
  <c r="C68" i="9"/>
  <c r="C69" i="9"/>
  <c r="C62" i="9"/>
  <c r="C59" i="9"/>
  <c r="C60" i="9"/>
  <c r="C58" i="9"/>
  <c r="C56" i="9"/>
  <c r="C55" i="9"/>
  <c r="C52" i="9"/>
  <c r="C53" i="9"/>
  <c r="C51" i="9"/>
  <c r="C48" i="9"/>
  <c r="C49" i="9"/>
  <c r="C47" i="9"/>
  <c r="C45" i="9"/>
  <c r="C40" i="9"/>
  <c r="C41" i="9"/>
  <c r="C44" i="9"/>
  <c r="C39" i="9"/>
  <c r="C34" i="9"/>
  <c r="C35" i="9"/>
  <c r="C36" i="9"/>
  <c r="C37" i="9"/>
  <c r="C31" i="9"/>
  <c r="C32" i="9"/>
  <c r="C33" i="9"/>
  <c r="C30" i="9"/>
  <c r="C27" i="9"/>
  <c r="C28" i="9"/>
  <c r="C26" i="9"/>
  <c r="C23" i="9"/>
  <c r="C24" i="9"/>
  <c r="C22" i="9"/>
  <c r="C19" i="9"/>
  <c r="C20" i="9"/>
  <c r="C18" i="9"/>
  <c r="C15" i="9"/>
  <c r="C16" i="9"/>
  <c r="C14" i="9"/>
  <c r="C11" i="9"/>
  <c r="C12" i="9"/>
  <c r="C10" i="9"/>
  <c r="C79" i="8"/>
  <c r="C80" i="8"/>
  <c r="C78" i="8"/>
  <c r="C76" i="8"/>
  <c r="C68" i="8"/>
  <c r="C69" i="8"/>
  <c r="C70" i="8"/>
  <c r="C71" i="8"/>
  <c r="C72" i="8"/>
  <c r="C73" i="8"/>
  <c r="C74" i="8"/>
  <c r="C67" i="8"/>
  <c r="C64" i="8"/>
  <c r="C65" i="8"/>
  <c r="C63" i="8"/>
  <c r="C61" i="8"/>
  <c r="C60" i="8"/>
  <c r="C58" i="8"/>
  <c r="C57" i="8"/>
  <c r="C55" i="8"/>
  <c r="C54" i="8"/>
  <c r="C52" i="8"/>
  <c r="C49" i="8"/>
  <c r="C48" i="8"/>
  <c r="C47" i="8"/>
  <c r="C45" i="8"/>
  <c r="C44" i="8"/>
  <c r="C43" i="8"/>
  <c r="C41" i="8"/>
  <c r="C40" i="8"/>
  <c r="C39" i="8"/>
  <c r="C38" i="8"/>
  <c r="C37" i="8"/>
  <c r="C36" i="8"/>
  <c r="C35" i="8"/>
  <c r="C34" i="8"/>
  <c r="C32" i="8"/>
  <c r="C31" i="8"/>
  <c r="C30" i="8"/>
  <c r="C29" i="8"/>
  <c r="C27" i="8"/>
  <c r="C26" i="8"/>
  <c r="C25" i="8"/>
  <c r="C23" i="8"/>
  <c r="C22" i="8"/>
  <c r="C21" i="8"/>
  <c r="C19" i="8"/>
  <c r="C18" i="8"/>
  <c r="C17" i="8"/>
  <c r="C15" i="8"/>
  <c r="C12" i="8"/>
  <c r="C13" i="8"/>
  <c r="C14" i="8"/>
  <c r="C11" i="8"/>
  <c r="C10" i="8"/>
  <c r="C10" i="1"/>
  <c r="C12" i="1"/>
  <c r="C11" i="1"/>
  <c r="C13" i="1"/>
  <c r="C15" i="1"/>
  <c r="C16" i="1"/>
  <c r="C17" i="1"/>
  <c r="C19" i="1"/>
  <c r="C20" i="1"/>
  <c r="C21" i="1"/>
  <c r="C23" i="1"/>
  <c r="C24" i="1"/>
  <c r="C26" i="1"/>
  <c r="C27" i="1"/>
  <c r="C29" i="1"/>
  <c r="C30" i="1"/>
  <c r="C31" i="1"/>
  <c r="C32" i="1"/>
  <c r="C33" i="1"/>
  <c r="C34" i="1"/>
  <c r="C35" i="1"/>
  <c r="C36" i="1"/>
  <c r="C38" i="1"/>
  <c r="C39" i="1"/>
  <c r="C41" i="1"/>
  <c r="C42" i="1"/>
  <c r="C44" i="1"/>
  <c r="C45" i="1"/>
  <c r="C63" i="1"/>
  <c r="C64" i="1"/>
  <c r="C62" i="1"/>
  <c r="C60" i="1"/>
  <c r="C52" i="1"/>
  <c r="C53" i="1"/>
  <c r="C54" i="1"/>
  <c r="C55" i="1"/>
  <c r="C56" i="1"/>
  <c r="C57" i="1"/>
  <c r="C58" i="1"/>
  <c r="C51" i="1"/>
  <c r="C48" i="1"/>
  <c r="C49" i="1"/>
  <c r="C47" i="1"/>
  <c r="D47" i="1"/>
  <c r="E45" i="10"/>
  <c r="D108" i="15"/>
  <c r="D62" i="9"/>
  <c r="D68" i="8"/>
  <c r="D52" i="1"/>
  <c r="D11" i="1"/>
  <c r="D40" i="8"/>
  <c r="D35" i="1"/>
  <c r="D33" i="1"/>
  <c r="D38" i="8"/>
  <c r="D34" i="9"/>
  <c r="D36" i="9"/>
  <c r="D66" i="15"/>
  <c r="D64" i="15"/>
  <c r="D88" i="15"/>
  <c r="D89" i="15"/>
  <c r="D48" i="8"/>
  <c r="D52" i="8"/>
  <c r="D51" i="8"/>
  <c r="D82" i="15"/>
  <c r="D84" i="15"/>
  <c r="D85" i="15"/>
  <c r="D86" i="15"/>
  <c r="D87" i="15"/>
  <c r="D91" i="15"/>
  <c r="D94" i="15"/>
  <c r="D100" i="15"/>
  <c r="D101" i="15"/>
  <c r="D93" i="15"/>
  <c r="D97" i="15"/>
  <c r="D98" i="15"/>
  <c r="D96" i="15"/>
  <c r="D103" i="15"/>
  <c r="D56" i="12"/>
  <c r="D45" i="12"/>
  <c r="D46" i="12"/>
  <c r="E56" i="10"/>
  <c r="E57" i="10"/>
  <c r="D18" i="8"/>
  <c r="D19" i="8"/>
  <c r="D21" i="8"/>
  <c r="D22" i="8"/>
  <c r="D23" i="8"/>
  <c r="D25" i="8"/>
  <c r="D26" i="8"/>
  <c r="D27" i="8"/>
  <c r="D29" i="8"/>
  <c r="D30" i="8"/>
  <c r="D31" i="8"/>
  <c r="D32" i="8"/>
  <c r="D34" i="8"/>
  <c r="D35" i="8"/>
  <c r="D36" i="8"/>
  <c r="D37" i="8"/>
  <c r="D39" i="8"/>
  <c r="D41" i="8"/>
  <c r="D43" i="8"/>
  <c r="D44" i="8"/>
  <c r="D45" i="8"/>
  <c r="D47" i="8"/>
  <c r="D49" i="8"/>
  <c r="D54" i="8"/>
  <c r="D55" i="8"/>
  <c r="D57" i="8"/>
  <c r="D58" i="8"/>
  <c r="D60" i="8"/>
  <c r="D61" i="8"/>
  <c r="D63" i="8"/>
  <c r="D64" i="8"/>
  <c r="D65" i="8"/>
  <c r="D67" i="8"/>
  <c r="D69" i="8"/>
  <c r="D70" i="8"/>
  <c r="D71" i="8"/>
  <c r="D72" i="8"/>
  <c r="D73" i="8"/>
  <c r="D74" i="8"/>
  <c r="D76" i="8"/>
  <c r="D78" i="8"/>
  <c r="D79" i="8"/>
  <c r="D80" i="8"/>
  <c r="D11" i="8"/>
  <c r="D12" i="8"/>
  <c r="D13" i="8"/>
  <c r="D14" i="8"/>
  <c r="D15" i="8"/>
  <c r="D17" i="8"/>
  <c r="D12" i="12"/>
  <c r="D14" i="12"/>
  <c r="D16" i="12"/>
  <c r="D17" i="12"/>
  <c r="D18" i="12"/>
  <c r="D19" i="12"/>
  <c r="D20" i="12"/>
  <c r="D21" i="12"/>
  <c r="D22" i="12"/>
  <c r="D25" i="12"/>
  <c r="D27" i="12"/>
  <c r="D29" i="12"/>
  <c r="D31" i="12"/>
  <c r="D32" i="12"/>
  <c r="D33" i="12"/>
  <c r="D41" i="12"/>
  <c r="D42" i="12"/>
  <c r="D48" i="12"/>
  <c r="D49" i="12"/>
  <c r="D50" i="12"/>
  <c r="D52" i="12"/>
  <c r="D53" i="12"/>
  <c r="D54" i="12"/>
  <c r="D57" i="12"/>
  <c r="D10" i="12"/>
  <c r="E10" i="10"/>
  <c r="E21" i="10"/>
  <c r="E11" i="10"/>
  <c r="E13" i="10"/>
  <c r="E14" i="10"/>
  <c r="E15" i="10"/>
  <c r="E17" i="10"/>
  <c r="E18" i="10"/>
  <c r="E19" i="10"/>
  <c r="E22" i="10"/>
  <c r="E24" i="10"/>
  <c r="E25" i="10"/>
  <c r="E26" i="10"/>
  <c r="E27" i="10"/>
  <c r="E28" i="10"/>
  <c r="E29" i="10"/>
  <c r="E31" i="10"/>
  <c r="E32" i="10"/>
  <c r="E34" i="10"/>
  <c r="E35" i="10"/>
  <c r="E37" i="10"/>
  <c r="E39" i="10"/>
  <c r="E40" i="10"/>
  <c r="E42" i="10"/>
  <c r="E44" i="10"/>
  <c r="E46" i="10"/>
  <c r="E47" i="10"/>
  <c r="E48" i="10"/>
  <c r="E49" i="10"/>
  <c r="E50" i="10"/>
  <c r="E51" i="10"/>
  <c r="E53" i="10"/>
  <c r="E55" i="10"/>
  <c r="D11" i="15"/>
  <c r="D15" i="15"/>
  <c r="D16" i="15"/>
  <c r="D17" i="15"/>
  <c r="D18" i="15"/>
  <c r="D23" i="15"/>
  <c r="D24" i="15"/>
  <c r="D25" i="15"/>
  <c r="D30" i="15"/>
  <c r="D31" i="15"/>
  <c r="D32" i="15"/>
  <c r="D33" i="15"/>
  <c r="D34" i="15"/>
  <c r="D35" i="15"/>
  <c r="D36" i="15"/>
  <c r="D37" i="15"/>
  <c r="D39" i="15"/>
  <c r="D41" i="15"/>
  <c r="D42" i="15"/>
  <c r="D43" i="15"/>
  <c r="D45" i="15"/>
  <c r="D46" i="15"/>
  <c r="D47" i="15"/>
  <c r="D49" i="15"/>
  <c r="D50" i="15"/>
  <c r="D51" i="15"/>
  <c r="D53" i="15"/>
  <c r="D54" i="15"/>
  <c r="D55" i="15"/>
  <c r="D56" i="15"/>
  <c r="D57" i="15"/>
  <c r="D58" i="15"/>
  <c r="D60" i="15"/>
  <c r="D61" i="15"/>
  <c r="D62" i="15"/>
  <c r="D63" i="15"/>
  <c r="D65" i="15"/>
  <c r="D67" i="15"/>
  <c r="D69" i="15"/>
  <c r="D70" i="15"/>
  <c r="D71" i="15"/>
  <c r="D72" i="15"/>
  <c r="D74" i="15"/>
  <c r="D75" i="15"/>
  <c r="D76" i="15"/>
  <c r="D78" i="15"/>
  <c r="D79" i="15"/>
  <c r="D80" i="15"/>
  <c r="D81" i="15"/>
  <c r="D104" i="15"/>
  <c r="D105" i="15"/>
  <c r="D107" i="15"/>
  <c r="D109" i="15"/>
  <c r="D110" i="15"/>
  <c r="D111" i="15"/>
  <c r="D112" i="15"/>
  <c r="D113" i="15"/>
  <c r="D114" i="15"/>
  <c r="D116" i="15"/>
  <c r="D118" i="15"/>
  <c r="D119" i="15"/>
  <c r="D120" i="15"/>
  <c r="D10" i="15"/>
  <c r="D11" i="9"/>
  <c r="D12" i="9"/>
  <c r="D14" i="9"/>
  <c r="D15" i="9"/>
  <c r="D16" i="9"/>
  <c r="D18" i="9"/>
  <c r="D19" i="9"/>
  <c r="D20" i="9"/>
  <c r="D22" i="9"/>
  <c r="D23" i="9"/>
  <c r="D24" i="9"/>
  <c r="D26" i="9"/>
  <c r="D27" i="9"/>
  <c r="D28" i="9"/>
  <c r="D30" i="9"/>
  <c r="D31" i="9"/>
  <c r="D32" i="9"/>
  <c r="D33" i="9"/>
  <c r="D35" i="9"/>
  <c r="D37" i="9"/>
  <c r="D39" i="9"/>
  <c r="D40" i="9"/>
  <c r="D41" i="9"/>
  <c r="D44" i="9"/>
  <c r="D45" i="9"/>
  <c r="D47" i="9"/>
  <c r="D48" i="9"/>
  <c r="D49" i="9"/>
  <c r="D51" i="9"/>
  <c r="D52" i="9"/>
  <c r="D53" i="9"/>
  <c r="D55" i="9"/>
  <c r="D56" i="9"/>
  <c r="D58" i="9"/>
  <c r="D59" i="9"/>
  <c r="D60" i="9"/>
  <c r="D63" i="9"/>
  <c r="D64" i="9"/>
  <c r="D65" i="9"/>
  <c r="D66" i="9"/>
  <c r="D67" i="9"/>
  <c r="D68" i="9"/>
  <c r="D69" i="9"/>
  <c r="D71" i="9"/>
  <c r="D73" i="9"/>
  <c r="D74" i="9"/>
  <c r="D75" i="9"/>
  <c r="D10" i="9"/>
  <c r="D10" i="8"/>
  <c r="D10" i="1"/>
  <c r="D12" i="1"/>
  <c r="D13" i="1"/>
  <c r="D15" i="1"/>
  <c r="D16" i="1"/>
  <c r="D17" i="1"/>
  <c r="D19" i="1"/>
  <c r="D20" i="1"/>
  <c r="D21" i="1"/>
  <c r="D23" i="1"/>
  <c r="D24" i="1"/>
  <c r="D26" i="1"/>
  <c r="D27" i="1"/>
  <c r="D29" i="1"/>
  <c r="D30" i="1"/>
  <c r="D31" i="1"/>
  <c r="D32" i="1"/>
  <c r="D34" i="1"/>
  <c r="D36" i="1"/>
  <c r="D38" i="1"/>
  <c r="D39" i="1"/>
  <c r="D41" i="1"/>
  <c r="D42" i="1"/>
  <c r="D44" i="1"/>
  <c r="D45" i="1"/>
  <c r="D48" i="1"/>
  <c r="D49" i="1"/>
  <c r="D51" i="1"/>
  <c r="D53" i="1"/>
  <c r="D54" i="1"/>
  <c r="D55" i="1"/>
  <c r="D56" i="1"/>
  <c r="D57" i="1"/>
  <c r="D58" i="1"/>
  <c r="D60" i="1"/>
  <c r="D62" i="1"/>
  <c r="D63" i="1"/>
  <c r="D64" i="1"/>
</calcChain>
</file>

<file path=xl/sharedStrings.xml><?xml version="1.0" encoding="utf-8"?>
<sst xmlns="http://schemas.openxmlformats.org/spreadsheetml/2006/main" count="1708" uniqueCount="704">
  <si>
    <t>DESCRIZIONE</t>
  </si>
  <si>
    <t>https://www.nexttec.it/</t>
  </si>
  <si>
    <t>CODICE ARTICOLO</t>
  </si>
  <si>
    <t>PREZZO</t>
  </si>
  <si>
    <t>NEXTtec srl</t>
  </si>
  <si>
    <t>Via Ivrea 71/B, 10098, Rivoli (TO)</t>
  </si>
  <si>
    <t xml:space="preserve"> tel: 011.95.39.214                                     mail: info@nexttec.it</t>
  </si>
  <si>
    <t>SISTEMA LINK 5</t>
  </si>
  <si>
    <t>LINK5 P30
(no GSM-GPRS)</t>
  </si>
  <si>
    <t>LINK5 G P30</t>
  </si>
  <si>
    <t>Antenna stilo per vettore di comunicazione GSM-GPRS. Fattore di guadagno 2dB. Montaggio esterno all’armadio. Staﬀa di fissaggio a muro. Lunghezza cavo 300cm.</t>
  </si>
  <si>
    <t>Antenna stilo per vettore di comunicazione GSM-GPRS. Fattore di guadagno 5dB. Montaggio esterno all’armadio. Staﬀa di fissaggio a muro. Lunghezza cavo 500cm.</t>
  </si>
  <si>
    <t>Tastiera di gestione/programmazione. Organo di visualizzazione: display 2x16. Contenitore ABS. Colori bianco o antracite. Dimensioni (LxAxP) 132 x 122 x 35mm.</t>
  </si>
  <si>
    <t>Dispositivo di comando, lettore chiave RFID. Modulo compatibile con serie elettrica Ticino Magic. Contenitore ABS. Colori disponibili bianco o antracite.</t>
  </si>
  <si>
    <t>Core dispositivo di comando, lettore chiave RFID. Modulo con aggancio universale RJ45 compatibile con ogni serie elettrica tramite specifici adattatori. Contenitore ABS. Colore nero.
Al dispositivo di comando è necessario abbinare l’adattatore NAL600 (non in dotazione).</t>
  </si>
  <si>
    <t>Adattatori RJ45 per dispositivo di comando lettore chiave RFID NLP600SL Adattatori disponibili per ogni serie elettrica</t>
  </si>
  <si>
    <t>Chiave elettronica RFID pre-codificata. Codice ad alta sicurezza non duplicabile</t>
  </si>
  <si>
    <t>Badge elettronico RFID pre-codificato. Codice ad alta sicurezza non duplicabile</t>
  </si>
  <si>
    <t>UNITA' CENTRALE E ACCESSORI</t>
  </si>
  <si>
    <t>LINK5 G P80</t>
  </si>
  <si>
    <t>CATEGORIA MERCEOLOGICA</t>
  </si>
  <si>
    <t>ANT GSM 2dB 3M</t>
  </si>
  <si>
    <t>ANT GSM 5dB 5M</t>
  </si>
  <si>
    <t>NER01</t>
  </si>
  <si>
    <t>NLP600</t>
  </si>
  <si>
    <t>NAL600</t>
  </si>
  <si>
    <t>NCP11</t>
  </si>
  <si>
    <t>NCP10</t>
  </si>
  <si>
    <t>BADGENXT</t>
  </si>
  <si>
    <t>TASTIERE DI GESTIONE</t>
  </si>
  <si>
    <t>ATTIVATORI E ACCESSORI</t>
  </si>
  <si>
    <t>HOME AUTOMATION</t>
  </si>
  <si>
    <t>NER230-2</t>
  </si>
  <si>
    <t>NER02T</t>
  </si>
  <si>
    <t>Modulo attuatore per utenze elettriche 230V AC.  Dotato di 2 ingressi di comando indipendenti per 2 uscite di attuazione relè con scambio libero. Contenitore super compatto con aggancio per barra DIN. Dimensioni (LxAxP) 55 x 90 x 33mm.</t>
  </si>
  <si>
    <t>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t>
  </si>
  <si>
    <t>MODULO DI ESPANSIONE WIRELESS</t>
  </si>
  <si>
    <t>ANT433 30</t>
  </si>
  <si>
    <t>ANT433 S</t>
  </si>
  <si>
    <t>RADIOCOMANDI E TASTIERE WIRELESS</t>
  </si>
  <si>
    <t>RILEVATORI WIRELESS INTERNI</t>
  </si>
  <si>
    <t>MODRTX</t>
  </si>
  <si>
    <t>Modulo di espansione wireless, radio bidirezionale. Montaggio plug-in su scheda centrale. Per gli allestimenti in armadio metallico è necessario abbinare una antenna a stilo ANT 433.</t>
  </si>
  <si>
    <t>NIR200TX</t>
  </si>
  <si>
    <t>NIM200TX</t>
  </si>
  <si>
    <t>Rivelatore contatto magnetico radio. Contatto magnetico interno, 2 ingressi per dispositivi esterni contatto magnetico e/o contaimpulsi. Singolo o doppio codice di allarme.
Batteria Litio NRB036 a corredo. Colori bianco o marrone.</t>
  </si>
  <si>
    <t>Rivelatore contatto magnetico, radio. Contatto magnetico interno, più rivelatore inerziale integrato, 2 ingressi per dispositivi esterni contatto magnetico e/o contaimpulsi. Singolo o doppio codice di allarme. Batteria Litio NRB036 a corredo. Colori bianco o marrone.</t>
  </si>
  <si>
    <t>NIM503TX</t>
  </si>
  <si>
    <t>SIRENA WIRELESS - SERIE 100</t>
  </si>
  <si>
    <t>RILEVATORI WIRELESS ESTERNI</t>
  </si>
  <si>
    <t>SISTEMA LINK 80</t>
  </si>
  <si>
    <t>LINK80 G EP80</t>
  </si>
  <si>
    <t>LINK80 P80
(no GSM-GPRS)</t>
  </si>
  <si>
    <t>LINK80 G P80</t>
  </si>
  <si>
    <t>LINK80 G L60</t>
  </si>
  <si>
    <t>NER02</t>
  </si>
  <si>
    <t>NER04</t>
  </si>
  <si>
    <t>Scheda relè supplementare. 2 uscite relè contatti in scambio libero. Comando indipendente positivo o negativo.</t>
  </si>
  <si>
    <t>Scheda relè supplementare. 4 uscite relè contatti in scambio libero. Comando indipendente positivo o negativo.</t>
  </si>
  <si>
    <t>NCE01</t>
  </si>
  <si>
    <t>MICRO ANTISTRAPPO</t>
  </si>
  <si>
    <t>NKR50-10K</t>
  </si>
  <si>
    <t>Chiave elettromeccanica di emergenza per ON/OFF impianto</t>
  </si>
  <si>
    <t>Protezione antistrappo per armadio centrale conforme EN 50131</t>
  </si>
  <si>
    <t>Kit resistenze da 10K per bilanciamento ingressi centrale. Confezione 50pz.</t>
  </si>
  <si>
    <t>NLP600SL</t>
  </si>
  <si>
    <t>MODULI DI ESPANSIONE INGRESSI</t>
  </si>
  <si>
    <t>Scheda seriale espansione ingressi. 8 ingressi per rivelatori convenzionali.
Cablaggio NC o doppio bilanciamento. Specializzabili come Furto, Chiave, Rapina, 24H. Filtro ingresso programmabile per rivelatori inerziali e contaimpulsi. 3 ingressi Tecnici. 5 uscite liberamente programmabili.</t>
  </si>
  <si>
    <t>Modulo seriale espansione uscite. Contenitore super compatto con aggancio per barra DIN. 5 uscite liberamente programmabile. Ingresso di protezione 24H.
Dimensioni (LxAxP) 55 x 90 x 33mm.</t>
  </si>
  <si>
    <t>SUPERLINK120 P80</t>
  </si>
  <si>
    <t>SUPERLINK120 L60</t>
  </si>
  <si>
    <t>NCD120G</t>
  </si>
  <si>
    <t>SISTEMA LINK 8 PSTN</t>
  </si>
  <si>
    <t>LINK8 P P80</t>
  </si>
  <si>
    <t>LINK8 P L60</t>
  </si>
  <si>
    <t>Centrale con vettore di comunicazione PSTN, tastiera di gestione/programmazione, display 2x16. 8 ingressi Furto espandibili a 32, 8 ingressi Tecnici. 48 ingressi Wireless attivabili con modulo radio
opzionale. Alimentatore switching 1,7A. Contenitore in ABS. Dimensioni (LxAxP) 230 x 330 x 70mm.</t>
  </si>
  <si>
    <t>Centrale con vettore di comunicazione PSTN. 8 ingressi Furto espandibili a 32, 8 ingressi Tecnici. 48 ingressi Wireless attivabili con modulo radio opzionale.
Alimentatore switching 4A. Contenitore metallico. Dimensioni (LxAxP) 325 x 330 x 85mm.</t>
  </si>
  <si>
    <t>RADIOCOMANDI</t>
  </si>
  <si>
    <t>SISTEMA CONTROLLO PORTE NCPS80</t>
  </si>
  <si>
    <t>NCPS80</t>
  </si>
  <si>
    <t>ESPANSIONE USCITE</t>
  </si>
  <si>
    <t>NEU04OC</t>
  </si>
  <si>
    <t xml:space="preserve">Modulo di  espansione 4 uscite open-collectors. Innesto diretto su scheda centrale NCPS80.			</t>
  </si>
  <si>
    <t>NCP20</t>
  </si>
  <si>
    <t>NLP31</t>
  </si>
  <si>
    <t>Dispositivo di comando per , lettore chiave elettronica NCP20. Modulo compatibile con serie elettrica Ticino Magic. Contenitore ABS. Colori disponibili bianco o antracite.</t>
  </si>
  <si>
    <t>Core dispositivo di comando, lettore chiave RFID. Modulo con aggancio universale RJ45 compatibile con ogni serie elettrica tramite specifici adattatori. Contenitore ABS. Colore nero.
Al core dispositivo di comando è necessario abbinare l’adattatore NAL600 (non in dotazione).</t>
  </si>
  <si>
    <t>Chiave elettronica a contatto per lettore chiave NLC20.
Chiave non codificata, codice programmabile da centrale NCPS80.</t>
  </si>
  <si>
    <t>SISTEMA DI EVAQUAZIONE NSE100 EVAC</t>
  </si>
  <si>
    <t>UNITA' DI CONTROLLO</t>
  </si>
  <si>
    <t>PULSANTE DI ATTUAZIONE</t>
  </si>
  <si>
    <t>NPR01</t>
  </si>
  <si>
    <t>SISTEMA NEBBIOGENO</t>
  </si>
  <si>
    <t>SCHEDE DI RETE</t>
  </si>
  <si>
    <t>NEXTFOG LAN</t>
  </si>
  <si>
    <t>NEXTFOG 485</t>
  </si>
  <si>
    <t>Scheda di interfaccia per rete Lan ethernet, la scheda consente di gestire tramite unità di comando ethernet il funzionamento delle unità nebbiogene: NEXTFOG 1B3-200, NEXTFOG 1B4-200,  NEXTFOG 2B5-400. Collegamento tra sistema di gestione e unità nebbiogena cavo di rete UTP.</t>
  </si>
  <si>
    <t>NEXTFOG PU7</t>
  </si>
  <si>
    <t>NEXTFOG U3F</t>
  </si>
  <si>
    <t>Ugello con tre fori di erogazione</t>
  </si>
  <si>
    <t>COMBINATORI TELEFONICI PSTN</t>
  </si>
  <si>
    <t>NCT35P P30</t>
  </si>
  <si>
    <t>NCT35PA P30</t>
  </si>
  <si>
    <t>Combinatore telefonico, vettore di comunicazione PSTN. 5 canali di allarme ritardabili. Rubrica telefonica fino a 16 recapiti telefonici liberamente associabili ai canali di allarme. Numero Test. Contenitore ABS. Colore bianco. Dimensioni (LxAxP) 215 x 200 x 63mm..</t>
  </si>
  <si>
    <t>Combinatore telefonico autoalimentato, stesse caratteristiche del modello NCT35P P30 con alimentatore integrato switching da 1,7A.</t>
  </si>
  <si>
    <t>COMBINATORI TELEFONICI GSM/PSTN</t>
  </si>
  <si>
    <t>NCT26G P12</t>
  </si>
  <si>
    <t>NCT35G P30</t>
  </si>
  <si>
    <t>NCT35GA P30</t>
  </si>
  <si>
    <t>NCT35GP P30</t>
  </si>
  <si>
    <t>NCT35GPA P30</t>
  </si>
  <si>
    <t>Combinatore telefonico, vettore di comunicazione GSM. 4 canali di allarme ritardabili. Rubrica telefonica fino a 16 recapiti telefonici liberamente associabili ai canali di allarme. Numeri per gestione funzioni complementari: Gestore, Test, Credito. Contenitore ABS. Colore bianco.
Dimensioni (LxAxP) 132 x 122 x 35mm.</t>
  </si>
  <si>
    <t>Combinatore telefonico, vettore di comunicazione GSM. 5 canali di allarme ritardabili. Rubrica telefonica fino a 16 recapiti telefonici liberamente associabili ai canali di allarme.
Numeri per gestione funzioni complementari: Gestore, Test, Credito. Funzione loop telefonico di autoprotezione antijamming. Contenitore ABS. Colore bianco. Dimensioni (LxAxP) 215 x 200 x 63mm.</t>
  </si>
  <si>
    <t>Combinatore telefonico autoalimentato, stesse caratteristiche del modello NCT35G P30 con alimentatore integrato switching da 1,7A.</t>
  </si>
  <si>
    <t>Combinatore telefonico, doppio vettore di comunicazione PSTN e GSM. 5 canali di allarme ritardabili. Rubrica telefonica fino a 16 recapiti telefonici liberamente associabili ai canali di allarme. Numeri per gestione funzioni complementari: Gestore, Test, Credito. Funzione loop telefonico di autoprotezione antijamming. Contenitore ABS. Colore bianco. Dimensioni (LxAxP) 215 x 200 x 63mm.</t>
  </si>
  <si>
    <t>Combinatore telefonico autoalimentato, stesse caratteristiche del modello NCT35GP P30 con alimentatore integrato switching da 1,7A.</t>
  </si>
  <si>
    <t>LINK 5</t>
  </si>
  <si>
    <t>Centrale corredata di tastiera di gestione/programmazione, display 2x16. 4 ingressi. 7 ingressi Tecnici. 32 ingressi Radio attivabili con modulo radio opzionale. Alimentatore switching 1,7A. Contenitore in ABS. Dimensioni (LxAxP) 195 x 215 x 63mm.</t>
  </si>
  <si>
    <t>LINK 80</t>
  </si>
  <si>
    <t xml:space="preserve"> LINK80 EP80
(no GSM-GPRS)</t>
  </si>
  <si>
    <t>Centrale telegestibile. Vettore di comunicazione GSM-GPRS, 8 ingressi specializzabili, 8 ingressi tecnici di supervisione espandibili fino a 80 di cui 48 ingressi Wireless attivabili con modulo radio opzionale. Gestione CLOUD tramite vettore GPRS con protocollo TCP/IP. Alimentatore switching 1,7A. Contenitore in ABS. Dimensioni (LxAxP) 230 x 330 x 70mm.</t>
  </si>
  <si>
    <t>CENTRALE</t>
  </si>
  <si>
    <t>SUPERLINK 120</t>
  </si>
  <si>
    <t>SUPERLINK 120 L100</t>
  </si>
  <si>
    <t>LINK8 PSTN</t>
  </si>
  <si>
    <t>CENTRALE PSTN</t>
  </si>
  <si>
    <t>Unità di controllo per porta di sicurezza. Ingressi: ingresso di controllo, ingresso 24H. Potenza acustica 103dB a 1m. Gestione di 64 codici chiave. Autoprotetta da rimozione e apertura. Base in ABS, calotta in policarbonato. Lampeggiante LED ad alta intensità per la segnalazione degli stati funzionali dell’unità, segnala gli stati: attivato, allarme e guasto. Alimentatore integrato 800mA. Alloggiamento batteria12V-2Ah. Calotta di colore bianco. Catadiottro di segnalazione blu. Dimensioni (LxAxP) 213 x 288 x 80mm.</t>
  </si>
  <si>
    <t>NSE100 EVAC</t>
  </si>
  <si>
    <t>SPECIAL SYSTEM</t>
  </si>
  <si>
    <t>Unità di controllo e segnalazione. Ingressi: ingresso di preallarme, ingresso di allarme. Potenza acustica 103dB a 1m. Base in ABS, calotta in policarbonato. Lampeggiante LED ad alta intensità per la segnalazione degli stati funzionali dell’unità, segnala gli stati: Attivo, Allarme, Preallarme, Propagazione e Guasto. Alimentatore integrato 800mA. Alloggiamento batteria 12V-2Ah. Calotta di colore rosso. Catadiottro di segnalazione arancione. Dimensioni (LxAxP) 213 x 288 x 80mm</t>
  </si>
  <si>
    <t>TASTIERE DI GESTIONE E RADIOCOMANDI</t>
  </si>
  <si>
    <t>Tastiera di gestione/programmazione, stesse caratteristiche del modello NTS402 .Con lettore chiave RFID integrato. Altoparlante per avvisi vocali.</t>
  </si>
  <si>
    <t>Tastiera touch screen di gestione/programmazione. Lettore chiave RFID integrato. Organo di visualizzazione display capacitivo 4,3”. Gestione di 5 scenari pre-configurati. Contenitore ABS. Colori bianco o nero. 132 x 95 x 20 mm.</t>
  </si>
  <si>
    <t>TASTIERA</t>
  </si>
  <si>
    <t>Tastiera di controllo e gestione per sistema manuale di segnalazione incendio NSE626. La tastiera può gestire il controllo di 8 unità NSE626. Organo di visualizzazione: display 2x16. Contenitore ABS. Colori disponibili bianco o antracite. Dimensioni (LxAxP) 132 x 122 x 35mm.</t>
  </si>
  <si>
    <t xml:space="preserve"> TASTIERE DI GESTIONE WIRELESS </t>
  </si>
  <si>
    <t>Tastiera di gestione radio bidirezionale. Organi di visualizzazione: Leds. Due batterie Litio NRB036 a corredo. Contenitore ABS. Colori disponibili bianco o antracite. Dimensioni (LxAxP) 132 x 122 x 35mm.</t>
  </si>
  <si>
    <t>DISPOSITIVO DI NOTIFICA ACUSTICA</t>
  </si>
  <si>
    <t>SIRENE PER ESTERNO - SERIE 100</t>
  </si>
  <si>
    <t>NSE23</t>
  </si>
  <si>
    <t xml:space="preserve"> SIRENA</t>
  </si>
  <si>
    <t>SIRENA PER ESTERNI WIRELESS - SERIE 100</t>
  </si>
  <si>
    <t>SIRENE PER INTERNI</t>
  </si>
  <si>
    <t>NSI15</t>
  </si>
  <si>
    <t>Sirena piezoelettrica da interno, ABS.</t>
  </si>
  <si>
    <t>NSI25</t>
  </si>
  <si>
    <t>Sirena magnetodinamica da interno, ABS, 2 suoni.</t>
  </si>
  <si>
    <t>SPECIAL SYSTEMS</t>
  </si>
  <si>
    <t>NEBBIOGENO</t>
  </si>
  <si>
    <t>UNITA’ CENTRALI DI CONTROLLO E ESPANSIONI</t>
  </si>
  <si>
    <t>CHIAVI E BADGE</t>
  </si>
  <si>
    <t>ADATTATORI</t>
  </si>
  <si>
    <t>SIRENE PER ESTERNO - SERIE 50</t>
  </si>
  <si>
    <t>NSE50</t>
  </si>
  <si>
    <t>ATTIVATORI, CHIAVI E ADATTATORI</t>
  </si>
  <si>
    <t>ANTENNE GSM</t>
  </si>
  <si>
    <t>ANTENNE WIRELESS</t>
  </si>
  <si>
    <t>ANTENNE</t>
  </si>
  <si>
    <t>ESPANSIONE</t>
  </si>
  <si>
    <t>MODULI DI ESPANSIONE HOME AUTOMATION</t>
  </si>
  <si>
    <t xml:space="preserve">COMBINATORE TELEFONICO </t>
  </si>
  <si>
    <t>NGA 1417P80</t>
  </si>
  <si>
    <t>NGA 1440L60</t>
  </si>
  <si>
    <t>Gruppo di alimentazione duale. Tensioni nominali: 12VDC e 24VAC . Alimentatore switching. Corrente massima erogabile 4A. Tensione di uscita 13,8VDC regolabile. Trasformatore 24VAC 250VA. Alloggiamento batteria 1 da 18Ah. Contenirore metallico. Dimensioni (LxAxP) 325 x 405 x 85mm.</t>
  </si>
  <si>
    <t>NGA 1440-24L60</t>
  </si>
  <si>
    <t>ALIMENTATORI</t>
  </si>
  <si>
    <t>NAD-RS-25-15</t>
  </si>
  <si>
    <t>Alimentatore modulare. Tecnologia switching.  Corrente massima erogabile 6A. Tensione nominale 12DC. Tensione di uscita 14,6VDC regolabile.</t>
  </si>
  <si>
    <t>ALIMENTAZIONE</t>
  </si>
  <si>
    <t>RILEVATORI E ACCESSORI</t>
  </si>
  <si>
    <t xml:space="preserve">Scheda relè supplementare. 1 uscita relè contatti in scambio libero. Comando positivo o negativo. </t>
  </si>
  <si>
    <t xml:space="preserve">SCHEDE RELE' </t>
  </si>
  <si>
    <t>Modulo seriale espansione ingressi. Contenitore super compatto con aggancio per barra DIN.
8 ingressi per rivelatori convenzionali. Cablaggio NC o doppio bilanciamento (con resistenza da 1K o 10K).  Specializzabili come Furto, Chiave, Rapina, 24H. Filtro ingresso programmabile per rivelatori inerziali e contaimpulsi.
1 uscita liberamente programmabile. Dimensioni (LxAxP) 55 x 90 x 33mm.</t>
  </si>
  <si>
    <t>ATTIVATORI PER NCPS8P0</t>
  </si>
  <si>
    <t>ADATTATORE</t>
  </si>
  <si>
    <t>ATTIVATORE</t>
  </si>
  <si>
    <t>RADIOCOMANDO</t>
  </si>
  <si>
    <t xml:space="preserve"> MODULI ESPANSIONE INGRESSI/USCITE PER LINK8 PSTN</t>
  </si>
  <si>
    <t>ESPANSIONI USCITE</t>
  </si>
  <si>
    <t>MODULI DI ESPANSIONE USCITE PER NCPS80 E NSE100 EVAC</t>
  </si>
  <si>
    <t>ATTUATORI PER NSE100 EVAC</t>
  </si>
  <si>
    <t>STF-P30</t>
  </si>
  <si>
    <t>STF-P80</t>
  </si>
  <si>
    <t>STF-L60</t>
  </si>
  <si>
    <t>Staﬀa di fissaggio alimentatore NAD-RS-25-15, per il contenitore P30</t>
  </si>
  <si>
    <t>Staﬀa di fissaggio alimentatore NAD-RS-25-15, per il contenitore  P80</t>
  </si>
  <si>
    <t>Staﬀa DIN per il fissaggio alimentatori NAD-DR-60-15 e NAD-DR-100-15 per gli armadi L60 e L100.</t>
  </si>
  <si>
    <t>STAFFE PER ALIMENTATORI</t>
  </si>
  <si>
    <t>STAFFA</t>
  </si>
  <si>
    <t>ATTIVATORI PER LINK5</t>
  </si>
  <si>
    <t>DOPPIA TECNOLOGIA PER INTERNI</t>
  </si>
  <si>
    <t>NIM20</t>
  </si>
  <si>
    <t>NIM25</t>
  </si>
  <si>
    <t>NIM27</t>
  </si>
  <si>
    <t>NIM15</t>
  </si>
  <si>
    <t>Rivelatore doppia tecnologia infrarosso passivo più microonda, per protezione volumetrica di interni. Protezione antimasking. Logica di rivelazione AND. Zone sensibili infrarosso 18 su 4 piani. Portata 15m. Colore bianco.</t>
  </si>
  <si>
    <t>Rivelatore doppia tecnologia infrarosso passivo più microonda, per protezione volumetrica di interni. Protezione antimasking. Logica di rivelazione AND. Zone sensibili infrarosso 18 su 4 piani. Portata 15m. Colore bianco. Snodo di orientamento in dotazione.</t>
  </si>
  <si>
    <t>Rivelatore doppia tecnologia infrarosso passivo più microonda, per protezione volumetrica di interni. Logica di rivelazione AND. Zone sensibili infrarosso 18 su 4 piani. Portata 15m. Colore bianco.
Snodo di orientamento in dotazione.</t>
  </si>
  <si>
    <t>Rivelatore doppia tecnologia infrarosso passivo più microonda, per protezione perimetrica di interni. Adatto per la protezione di porte e finestre. Logica di rivelazione AND. Portata 4m.
Colori bianco.o marrone.</t>
  </si>
  <si>
    <t>Rivelatore doppia tecnologia infrarosso passivo più microonda, per protezione volumetrica di interni. Montaggio a soﬃtto altezza massima 4m (copertura relativa 8m di diametro). Logica di rivelazione AND. Protezione Antimask. Zone sensibili infrarosso 30 su 4 piani. Colore bianco.</t>
  </si>
  <si>
    <t>Rivelatore doppia tecnologia infrarosso passivo più microonda, da incasso, per protezione volumetrica di interni. Portata 8m. Modulo compatibile con serie elettriche Ticino Living International e LIGHT. Contenitore ABS. NIM02LI colore antracite. NIM02LL colore bianco.</t>
  </si>
  <si>
    <t>Rivelatore doppia tecnologia infrarosso passivo più microonda, da incasso, per protezione volumetrica di interni. Portata 8m. Modulo compatibile con serie elettrica Ticino Axloute,
Contenitore ABS. NIM02HC colore grigio chiaro. NIM02HS colore grigio scuro.</t>
  </si>
  <si>
    <t>NLT20T</t>
  </si>
  <si>
    <t>NLT20PI</t>
  </si>
  <si>
    <t>NSN20/HUB</t>
  </si>
  <si>
    <t>Lente di Fresnel Pet-Immunity per sensori serie NIM25.</t>
  </si>
  <si>
    <t>ACCESSORIO</t>
  </si>
  <si>
    <t>RILEVATORE</t>
  </si>
  <si>
    <t>ACCESSORI PER RILEVATORI PER INTERNI</t>
  </si>
  <si>
    <t>INFRAROSSI PER ESTERNI</t>
  </si>
  <si>
    <t>NIR3X3A</t>
  </si>
  <si>
    <t>NIR500</t>
  </si>
  <si>
    <t>NIR500A</t>
  </si>
  <si>
    <t>NIR800</t>
  </si>
  <si>
    <t>Rivelatore infrarosso passivo con protezione antimascheramento. Dotato di tre teste di rivelazione con doppio infrarosso. Due teste per la protezione laterale, destra e sinistra, con doppio fascio di copertura, portata 2x12m, 10° di apertura. Una testa per la protezione volumetrica frontale, con due piani di rivelazione, portata 5m, 180° di apertura. Rivelatore per la protezione perimetrale di esterni (a ridosso dell’edificio). Compensazione automatica della temperatura. Logica di rivelazione AND indipendente per ogni testa di rivelazione.</t>
  </si>
  <si>
    <t>Rivelatore infrarosso passivo. Dotato di doppia testa di rivelazione, con doppio infrarosso passivo. Copertura protezione volumetrica, due piani di rivelazione sovrapposti, portata 12m, 100° di apertura. Rivelatore per la protezione volumetrica di esterni (a ridosso dell’edificio). Compensazione automatica della temperatura. Logica di rivelazione AND.</t>
  </si>
  <si>
    <t>Caratteristiche uguali al modello NIR500, con in più protezione antimascheramento.</t>
  </si>
  <si>
    <t>Rivelatore doppio infrarosso passivo, due fasci di protezione per lato, per protezione perimetrale di esterni (a ridosso dell’edificio). Compensazione automatica della temperatura.
Logica di rivelazione AND. Portata 12 m per lato.</t>
  </si>
  <si>
    <t>INFRAROSSI PER INTERNI WIRELESS</t>
  </si>
  <si>
    <t>RILEVATORE WIRELESS</t>
  </si>
  <si>
    <t>Rivelatore radio. Infrarosso passivo per la protezione volumetrica di interni. Zone sensibili 18 su 4 piani. Portata 12m. Snodo in dotazione.
Batteria Litio NRB036_14500 a corredo. Colore bianco.</t>
  </si>
  <si>
    <t>DOPPIA TECNOLOGIA PER INTERNI WIRELESS</t>
  </si>
  <si>
    <t>Rivelatore radio. Doppia tecnologia infrarosso passivo più microonda, per protezione volumetrica di interni. Logica di rivelazione AND. Zone sensibili infrarosso 18 su 4 piani. Portata 12m.
Snodo in dotazione. Batteria Litio NRB036_14500 a corredo. Colore bianco.</t>
  </si>
  <si>
    <t>Rivelatore radio. Doppia tecnologia infrarosso passivo più microonda, per protezione perimetrica di interni. Adatto per la protezione di porte e finestre. Logica di rivelazione AND. Portata 3m.
Batteria Litio NRB28 a corredo. Colori bianco o marrone.</t>
  </si>
  <si>
    <t>INFRAROSSI PER ESTERNI WIRELESS</t>
  </si>
  <si>
    <t>NIR3X3A-TX</t>
  </si>
  <si>
    <t>NIR500-TX</t>
  </si>
  <si>
    <t>NIR500A-TX</t>
  </si>
  <si>
    <t>NIR800-B</t>
  </si>
  <si>
    <t>Rivelatore radio infrarosso passivo con protezione antimascheramento. Dotato di tre teste di rivelazione con doppio infrarosso. Due teste per la protezione laterale, destra e sinistra, con doppio fascio di copertura, portata 2x12m, 10° di apertura. Una testa per la protezione volumetrica frontale, con due piani di rivelazione, portata 5m, 180° di apertura. Rivelatore per la protezione perimetrale di esterni
(a ridosso dell’edificio). Compensazione automatica della temperatura. Logica di rivelazione AND indipendente per ogni testa di rivelazione. Batterie Litio a corredo. Colore bianco.</t>
  </si>
  <si>
    <t>Rivelatore radio infrarosso passivo. Dotato di due teste di rivelazione, con doppio infrarosso passivo. Copertura protezione volumetrica, due piani di rivelazione sovrapposti, portata 12m, 100° di apertura. Rivelatore per la protezione volumetrica di esterni (a ridosso dell’edificio). Compensazione automatica della temperatura. Logica di rivelazione AND. Batterie Litio a corredo. Colore bianco.</t>
  </si>
  <si>
    <t>Caratteristiche uguali al modello NIR500-TX, con in più protezione antimascheramento.</t>
  </si>
  <si>
    <t>Rivelatore basso assorbimento, predisposto per l’abbinamento ad un trasmettitore radio. Doppio infrarosso passivo, due fasci di protezione per lato, per protezione perimetrale di esterni (a ridosso dell’edificio). Compensazione automatica della temperatura. Logica di rivelazione AND.
Portata 12 m per lato.Trasmettitore NCR25TX e batteria di alimentazione esclusi.</t>
  </si>
  <si>
    <t>DOPPIA TECNOLOGIA PER ESTERNI</t>
  </si>
  <si>
    <t>LINK80 L60
(no GSM-GPRS</t>
  </si>
  <si>
    <t>NTS402A
NTS402B</t>
  </si>
  <si>
    <t>NTS502A
NTS502B</t>
  </si>
  <si>
    <t>NTS800A
NTS800B</t>
  </si>
  <si>
    <t>NTS22/A
NTS22/B</t>
  </si>
  <si>
    <t>NRC580A
NRC580B</t>
  </si>
  <si>
    <t>NRC550A BIDI
NRC550B BIDI</t>
  </si>
  <si>
    <t>NLP500/A
NLP500/B</t>
  </si>
  <si>
    <t>NIM50T/B
NIM50T/M</t>
  </si>
  <si>
    <t>NIM02/HC
NIM02/HS</t>
  </si>
  <si>
    <t>NIM28TX/B
NIM28TX/M</t>
  </si>
  <si>
    <t>Gruppo di alimentazione tensione nominale 12VDC. Alimentatore switching. Corrente massima erogabile 4A. Tensione di uscita 13,8VDC regolabile. Alloggiamento batteria 1 da 18Ah. Contenirore metallico. Dimensioni (LxAxP) 325 x 405 x 85mm.</t>
  </si>
  <si>
    <t>NIM500A</t>
  </si>
  <si>
    <t>NIM89</t>
  </si>
  <si>
    <t>Rivelatore doppia tecnologia infrarosso passivo più microonda, per protezione volumetrica di esterni (a ridosso dell’edificio). Logica di rivelazione AND. Portata 18m.</t>
  </si>
  <si>
    <t>Rilevatore doppia tecnologia: infrarosso passivo più microonda, per protezione volumetrica di esterni. Pet-Immunity (animali max 20Kg). Compensazione automatica della temperatura
Logica di rivelazione AND. Angolo di apertura 110°. Portata 12 m. Colore bianco.</t>
  </si>
  <si>
    <t>DOPPIA TECNOLOGIA PER ESTERNI WIRELESS</t>
  </si>
  <si>
    <t>NIM503</t>
  </si>
  <si>
    <t>Rilevatore doppia tecnologia: infrarosso passivo più microonda, per protezione volumetrica di esterni. Funzione Antimasking. Pet-immunity fino 10Kg). Compensazione automatica della temperatura.
Logica di rivelazione AND. Portata 12 m. Staﬀa di installazione snodata e tettuccio inclusi. Colore bianco.</t>
  </si>
  <si>
    <t>NSN503</t>
  </si>
  <si>
    <t>Snodo per rivelatore NIM503. Capacità di orientamento 180° orizzontali, 30° verticali.</t>
  </si>
  <si>
    <t xml:space="preserve">BARRIERE E ACCESSORI </t>
  </si>
  <si>
    <t>NIM02/LI
NIM02/LL</t>
  </si>
  <si>
    <t>Lente di Fresnel, copertura tenda per sensori serie NIM20.</t>
  </si>
  <si>
    <t>Snodo orientabile per sensori serie NIM20.</t>
  </si>
  <si>
    <t>NSN89</t>
  </si>
  <si>
    <t>NINIA SD</t>
  </si>
  <si>
    <t>BARRIERA</t>
  </si>
  <si>
    <t>ACCESSORI BARRIERE INFRAROSSO ATTIVO - NINIA</t>
  </si>
  <si>
    <t>BARRIERE INFRAROSSO ATTIVO - NINIA SMA WIRELESS</t>
  </si>
  <si>
    <t>Barriera infrarossi attivi a basso assorbimento, composta da 2 colonnine TX + RX. Dotazione ottica 2 fasci. Altezza colonnine 0,5m. Portata 5m. Trasmettitore NCR25TX e batteria di alimentazione esclusi.</t>
  </si>
  <si>
    <t>Barriera infrarossi attivi a basso assorbimento, composta da 2 colonnine TX + RX. Dotazione ottica 4 fasci. Altezza colonnine 1m. Portata 5m. Trasmettitore NCR25TX e batteria di alimentazione esclusi.</t>
  </si>
  <si>
    <t>Barriera infrarossi attivi a basso assorbimento, composta da 2 colonnine TX + RX. Dotazione ottica 4 fasci. Altezza colonnine 1,5m. Portata 5m. Trasmettitore NCR25TX e batteria di alimentazione esclusi.</t>
  </si>
  <si>
    <t>Barriera infrarossi attivi a basso assorbimento, composta da 2 colonnine TX + RX. Dotazione ottica 8 fasci. Altezza colonnine 2m. Portata 5m. Trasmettitore NCR25TX e batteria di alimentazione esclusi.</t>
  </si>
  <si>
    <t>NINFEA WS</t>
  </si>
  <si>
    <t>Barriera ad infrarossi attivi per esterni a basso assorbimento. Dotazione ottica 1 fascio: 2TX + 2RX. Orientabilità: 180° Oriz. 20° Vert. Funzioni automatiche disqualifica. Portata 60m.
La barriera implementa la funzione SMA, allineamento eseguibile da singolo uomo e la protezione antistrisciamento Trasmettitore NCR25TX e batteria di alimentazione esclusi.</t>
  </si>
  <si>
    <t>ACCESSORI BARRIERE WIRELESS</t>
  </si>
  <si>
    <t>NCR25TX</t>
  </si>
  <si>
    <t>Trasmettitore radio. Doppio ingresso completo di cablaggio per il collegamento dei segnali di allarme e manomissione di un rivelatore a basso assorbimento. Codice di identificazione diﬀerenziato per allarme e manomissione.</t>
  </si>
  <si>
    <t>kit di fissaggio contiene 4 staﬀe snodate con orintabilità asse orizzontale di 180°, per il fissaggio di una coppia di barriere Sadrin.</t>
  </si>
  <si>
    <t>PROTEZIONI PER RECINZIONI</t>
  </si>
  <si>
    <t>PROTEZIONI PER RECINZIONI WIRELESS</t>
  </si>
  <si>
    <t>Sensore a basso assorbimento, per la protezione perimetrale di recinzioni, griglie, grate, cancelli, inferiate, muri, vetrate e di tutte le superfici soggette a vibrazione. Il rivelatore SPIDE B è dotato di un accellerometro triassale, in grado di discriminare e rilevare, ogni tipologia di vibrazione o movimento. Sei modalità di rilevazione preimpostate. Tre modalità di autoapprendimento per la discriminazione delle soglie di allarme e non allarme. Batteria in dotazione. Trasmettitore NRC25TX escluso.</t>
  </si>
  <si>
    <t>SPIDE B</t>
  </si>
  <si>
    <t>RILEVATORI PERIMETRALI E ACCESSORI</t>
  </si>
  <si>
    <t>NCM09</t>
  </si>
  <si>
    <t>NCM10</t>
  </si>
  <si>
    <t>NCM20/B</t>
  </si>
  <si>
    <t>NCM20/M</t>
  </si>
  <si>
    <t>NCM22</t>
  </si>
  <si>
    <t>NCM30</t>
  </si>
  <si>
    <t>NCM30/M</t>
  </si>
  <si>
    <t>NCM12</t>
  </si>
  <si>
    <t>NCM12/BP</t>
  </si>
  <si>
    <t>NCM14</t>
  </si>
  <si>
    <t>NCM45/M</t>
  </si>
  <si>
    <t>NCM45/B</t>
  </si>
  <si>
    <t>NSV10</t>
  </si>
  <si>
    <t>LED04HRL</t>
  </si>
  <si>
    <t>NCF10</t>
  </si>
  <si>
    <t>NCF10/ATEL</t>
  </si>
  <si>
    <t>NST01R</t>
  </si>
  <si>
    <t>Contatto a filo conta impulsi, anti sollevamento per tapparella, montaggio superficiale. Materiale ABS. Campo di utilizzo interni esterni protetti. Collegamento morsetti.
Uscita contatto N.C. Colore nero. Confezione 1pz.</t>
  </si>
  <si>
    <t>Contatto a filo conta impulsi piezoelettrico, anti sollevamento per tapparella, montaggio superficiale. Materiale ABS. Campo di utilizzo interni esterni protetti. Collegamento morsetti. Uscita contatto N.C. polarizzato. Colore nero. Confezione 1pz.</t>
  </si>
  <si>
    <t>Scheda di analisi conta impulsi, interfaccia per contatti a filo. 1 ingresso per contatto a filo. 1 uscita relè scambio libero. Tensione di alimentazione nominale 12VDC.</t>
  </si>
  <si>
    <t>Sensore inerziale di vibrazione. Montaggio superficiale. Materiale ABS. Campo di utilizzo interni ed esterni protetti. Collegamento morsetti. Uscite contatti di allarme e autoprotezione 24h N.C. Colore bianco. Confezione 2pz.</t>
  </si>
  <si>
    <t>Contatto magnetico montaggio ad  incasso, basso profilo. Tipologia sigaretta. Materiale ottone. Campo di utilizzo interni ed esterni. Collegamento fili. Uscite contatto di allarme N.C. e autoprotezione 24h N.O. Colore ottone. Confezione 10pz.</t>
  </si>
  <si>
    <t>Contatto magnetico montaggio ad  incasso. Tipologia sigaretta. Materiale ottone. Campo di utilizzo interni ed esterni. Collegamento fili. Uscite contatto di allarme N.C. e autoprotezione 24h N.O. Colore ottone. Confezione 10pz.</t>
  </si>
  <si>
    <t>Contatto magnetico montaggio superficiale. Tipologia scatolino. Materiale ABS. Campo di utilizzo interni. Collegamento morsetti. Uscite contatto di allarme N.C. Colore bianco. Confezione 10pz.</t>
  </si>
  <si>
    <t>Contatto magnetico montaggio superficiale. Tipologia scatolino. Materiale ABS. Campo di utilizzo interni. Collegamento morsetti. Uscite contatto di allarme N.C. Colore marrone. Confezione 10pz.</t>
  </si>
  <si>
    <t>Contatto magnetico montaggio superficiale. Tipologia scatolino grande. Materiale alluminio.
Campo di utilizzo interni ed esterni. Collegamento fili cavo inguainato. Uscite contatto di allarme N.C. e autoprotezione 24h N.O. Colore alluminio. Confezione 2pz.</t>
  </si>
  <si>
    <t>Contatto magnetico montaggio superficiale. Tipologia scatolino piccolo. Materiale alluminio.
Campo di utilizzo interni ed esterni. Collegamento fili cavo inguainato. Uscite contatto di allarme N.C. e autoprotezione 24h N.O. Colore alluminio. Confezione 10pz.</t>
  </si>
  <si>
    <t>Contatto magnetico montaggio superficiale. Tipologia scatolino piccolo. Materiale alluminio.
Campo di utilizzo interni ed esterni. Collegamento fili cavo inguainato. Uscite contatto di allarme N.C. e autoprotezione 24h N.O. Colore marrone anodizzato. Confezione 10pz.</t>
  </si>
  <si>
    <t>Contatto magnetico per porte blindate, montaggio ad  incasso. Tipologia sigaretta. Materiale ottone. Campo di utilizzo interni ed esterni. Collegamento fili. Uscite contatto di allarme N.C. e autoprotezione 24h N.O. Colore ottone. Confezione 1pz.</t>
  </si>
  <si>
    <t>Contatto magnetico per porte blindate, montaggio ad  incasso, basso profilo. Tipologia sigaretta. Materiale ottone. Campo di utilizzo interni ed esterni. Collegamento fili. Uscite contatto di allarme N.C. e autoprotezione 24h N.O. Colore ottone. Confezione 1pz.</t>
  </si>
  <si>
    <t>Contatto magnetico per porte basculanti o sezionali, montaggio superficiale a pavimento. Materiale policarbonato. Campo di utilizzo interni ed esterni. Collegamento fili cavo con guaina corazzata. Uscite contatto di allarme N.C. e autoprotezione 24h N.O. Colore nero. Confezione 1pz.</t>
  </si>
  <si>
    <t>Contatto magnetico montaggio superficiale. Tipologia scatolino basso profilo. Materiale ABS. Campo di utilizzo interni ed esterni. Collegamento fili. Uscite contatto di allarme N.C. e autoprotezione 24h N.O. Colore marrone. Confezione 5pz.</t>
  </si>
  <si>
    <t>Contatto magnetico montaggio superficiale. Tipologia scatolino basso profilo. Materiale ABS. Campo di utilizzo interni ed esterni. Collegamento fili. Uscite contatto di allarme N.C. e autoprotezione 24h N.O. Colore bianco. Confezione 5pz.</t>
  </si>
  <si>
    <t>Segnalatore ottico, ripetitore di stato. Led ad alta eﬃcenza. Colore rosso. Stato di segnalazione programmabile: Led ON o Led lampeggiante.</t>
  </si>
  <si>
    <t>NRB02-FIAMM</t>
  </si>
  <si>
    <t>NRB07-FIAMM</t>
  </si>
  <si>
    <t>NRB18-FIAMM</t>
  </si>
  <si>
    <t>NRB24-FIAMM</t>
  </si>
  <si>
    <t>Batteria ricaricabile al piombo  12V DC - 2Ah FIAMM.</t>
  </si>
  <si>
    <t>Batteria ricaricabile al piombo 12V DC - 7Ah FIAMM.</t>
  </si>
  <si>
    <t>Batteria ricaricabile al piombo 12V DC - 18Ah FIAMM.</t>
  </si>
  <si>
    <t>Batteria ricaricabile al piombo 12V DC - 24Ah FIAMM.</t>
  </si>
  <si>
    <t>Batteria Alcalina 9V DC.</t>
  </si>
  <si>
    <t>Batteria Alcalina 12V (Radiocomando NRC500).</t>
  </si>
  <si>
    <t>Batteria al Litio 9V DC.</t>
  </si>
  <si>
    <t>Batteria al Litio 3V (Radiocomando NRC550).</t>
  </si>
  <si>
    <t>Batteria al Litio. 7,2V DC 13Ah. Confezione 2pz  (Sirene NSE22RX/AM e NSE100RX AM).</t>
  </si>
  <si>
    <t>Batteria al Litio. 3V DC 13Ah (Rivelatori NIRVE 50, NIR500TX, NIR500ATX e NIR3X3ATX).</t>
  </si>
  <si>
    <t>Batteria al Litio. 3,6 V DC (Rivelatore NIM28TX - Ripetitore di stato NVS18/BAT/RX AM).</t>
  </si>
  <si>
    <t>Batteria al Litio. 3,6V DC 950mAh (Rivelatori contatti magnetici NCR18TX e NCR28TX).</t>
  </si>
  <si>
    <t>Batteria al Litio. 7,2V DC (Rivelatore NIR180TX).</t>
  </si>
  <si>
    <t>Pacco batteria al Litio 7,2V 2600mA (Rivelatore NIM103TX). Attenzione ricambio per modelli prodotti prima del settembre 2017.</t>
  </si>
  <si>
    <t>Batteria al Litio 3,6V DC (Rivelatori NIM88TX, NCR25TX e NIM103TX da ottobre 2017).</t>
  </si>
  <si>
    <t>NRB09LITIO</t>
  </si>
  <si>
    <t>NRBCR2032</t>
  </si>
  <si>
    <t>NRB13</t>
  </si>
  <si>
    <t>NRBCR123</t>
  </si>
  <si>
    <t>NRB28</t>
  </si>
  <si>
    <t>NRB036</t>
  </si>
  <si>
    <t>NRB036_14500</t>
  </si>
  <si>
    <t>NRB072</t>
  </si>
  <si>
    <t>NRB072_17500</t>
  </si>
  <si>
    <t>NRB40</t>
  </si>
  <si>
    <t>BATTERIE: PIOMBO - ALCALINE - LITIO</t>
  </si>
  <si>
    <t>NRB09</t>
  </si>
  <si>
    <t>NRB12_TEL</t>
  </si>
  <si>
    <t>CAVI: ANTINTRUSIONE - TVCC - UTP</t>
  </si>
  <si>
    <t>NCV20200</t>
  </si>
  <si>
    <t>NCV20400</t>
  </si>
  <si>
    <t>NCV20600</t>
  </si>
  <si>
    <t>NCV20220</t>
  </si>
  <si>
    <t>NCV20240</t>
  </si>
  <si>
    <t>NCV20275</t>
  </si>
  <si>
    <t>NCV20260</t>
  </si>
  <si>
    <t>NCV20280</t>
  </si>
  <si>
    <t>Cavo schermato, 2x0,22 CEI UNEL 36762 C-4. Confezione scatola. Matassa 100m.</t>
  </si>
  <si>
    <t>Cavo schermato, 4x0,22 CEI UNEL 36762 C-4. Confezione scatola. Matassa 100m.</t>
  </si>
  <si>
    <t>Cavo schermato, 6x0,22 CEI UNEL 36762 C-4. Confezione scatola. Matassa 100m.</t>
  </si>
  <si>
    <t>Cavo schermato, 2x0,22+2x0,50 CEI UNEL 36762 C-4. Confezione scatola. Matassa 100m.</t>
  </si>
  <si>
    <t>Cavo schermato, 4x0,22+2x0,50 CEI UNEL 36762 C-4. Confezione scatola. Matassa 100m.</t>
  </si>
  <si>
    <t>Cavo schermato, 2x0,22+2x0,75 CEI UNEL 36762 C-4. Confezione scatola. Matassa 100m.</t>
  </si>
  <si>
    <t>Cavo schermato, 6x0,22+2x0,50 CEI UNEL 36762 C-4. Confezione scatola. Matassa 100m.</t>
  </si>
  <si>
    <t>Cavo schermato, 8x0,22+2x0,50 CEI UNEL 36762 C-4. Confezione scatola. Matassa 100m.</t>
  </si>
  <si>
    <t>NCVMCX-HD1</t>
  </si>
  <si>
    <t>NCVMCX-HD2</t>
  </si>
  <si>
    <t>Cavo HD microcassiale 75 Ohm sezione ridotta 2,9mm. Confezione scatola. Matassa 100m.</t>
  </si>
  <si>
    <t>Cavo HD microcassiale 75 Ohm sezione ridotta 2,9mm. Confezione scatola. Matassa 200m.</t>
  </si>
  <si>
    <t>Cavo HD composito, minicoassiale 75 Ohm+2x0,50. Confezione scatola. Matassa 100m.</t>
  </si>
  <si>
    <t xml:space="preserve">    </t>
  </si>
  <si>
    <t>CONTATTI MAGNETICI FILARI</t>
  </si>
  <si>
    <t>BATTERIE ALCALINE</t>
  </si>
  <si>
    <t>BATTERIE AL LITIO</t>
  </si>
  <si>
    <t>CAVI ANTINTRUSIONE</t>
  </si>
  <si>
    <t>CAVI TVCC</t>
  </si>
  <si>
    <t>CAVI UPT</t>
  </si>
  <si>
    <t>CAVO</t>
  </si>
  <si>
    <t>BATTERIA</t>
  </si>
  <si>
    <t>CONTATTI MAGNETICI WIRELESS</t>
  </si>
  <si>
    <t>CONTATTO MAGNETICO</t>
  </si>
  <si>
    <t xml:space="preserve"> </t>
  </si>
  <si>
    <t>COMPACT SYSTEMS</t>
  </si>
  <si>
    <t>Fino a 200 m3 (visibilità raccomandata). Una sacca inclusa da 500 ml. Sparo programmabile in secondi. Installazione verticale/orizzontale 
- 2 INGRESSI CLABATI: ARMAMENTO E SPARO 
- 1 USCITA CABLATA: FAULT (SACCA VUOTA, BATTERIA 
SCARICA/MANCANZA ALIMENTAZIONE, RILEVAMENTO
GUASTO HARDWARE</t>
  </si>
  <si>
    <t>MODULARV 200</t>
  </si>
  <si>
    <t>MODULAR 300</t>
  </si>
  <si>
    <t>MODULAR 400</t>
  </si>
  <si>
    <t>MODULAR 500</t>
  </si>
  <si>
    <t>Fino a 300 m3 (visibilità raccomandata). Una sacca inclusa da 500 ml. Sparo programmabile in secondi. Installazione verticale/orizzontale 
- 2 INGRESSI CLABATI: ARMAMENTO E SPARO 
- 1 USCITA CABLATA: FAULT (SACCA VUOTA, BATTERIA 
SCARICA/MANCANZA ALIMENTAZIONE, RILEVAMENTO
GUASTO HARDWARE)</t>
  </si>
  <si>
    <t>Fino a 400 m3 (visibilità raccomandata). Una sacca inclusa da 500 ml. Sparo programmabile in secondi. Installazione verticale/orizzontale 
- 2 INGRESSI CLABATI: ARMAMENTO E SPARO 
- 1 USCITA CABLATA: FAULT (SACCA VUOTA, BATTERIA 
SCARICA/MANCANZA ALIMENTAZIONE, RILEVAMENTO
GUASTO HARDWARE)</t>
  </si>
  <si>
    <t>Fino a 500 m3 (visibilità raccomandata). Una sacca inclusa da 750 ml. Sparo programmabile in secondi. Installazione verticale/orizzontale 
- 2 INGRESSI CLABATI: ARMAMENTO E SPARO 
- 1 USCITA CABLATA: FAULT (SACCA VUOTA, BATTERIA 
SCARICA/MANCANZA ALIMENTAZIONE, RILEVAMENTO
GUASTO HARDWARE)</t>
  </si>
  <si>
    <t xml:space="preserve">  CODICE PRODOTTO</t>
  </si>
  <si>
    <t>NEXTFOG MODULAR</t>
  </si>
  <si>
    <t>Centrale con 8 ingressi specializzabili, 8 ingressi tecnici di supervisione espandibili fino a 80 di cui 48 ingressi Wireless attivabili con modulo radio opzionale. Alimentatore switching 1,7A. Contenitore in ABS. Dimensioni (LxAxP) 230 x 330 x 70mm.</t>
  </si>
  <si>
    <t>Centrale corredata di tastiera di gestione/programmazione, display 2x16. 8 ingressi specializzabili, 8 ingressi tecnici di supervisione espandibili fino a 80 di cui 48 ingressi Wireless attivabili con modulo radio opzionale. Alimentatore switching 1,7A. Contenitore in ABS. Dimensioni (LxAxP) 230 x 330 x 70mm.</t>
  </si>
  <si>
    <t>Centrale corredata di tastiera di gestione/programmazione interna al contenitore, 8 ingressi specializzabili, 8 ingressi tecnici di supervisione espandibili fino a 80 di cui 48 ingressi Wireless attivabili con modulo radio opzionale. Alimentatore switching 4A. Contenitore metallico. Dimensioni (LxAxP) 325 x 330 x 85mm.</t>
  </si>
  <si>
    <t>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Alimentatore switching 1,7A. Alloggiamento per batteria 7Ah. Contenitore in ABS. Dimensioni (LxAxP) 230 x 330 x 70mm.</t>
  </si>
  <si>
    <t>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Armadio metallico e alimentatore potenziato. Alimentatore switching 4A. Alloggiamento per batteria 18Ah. Contenitore metallico. Dimensioni (LxAxP) 325 x 330 x 85mm.</t>
  </si>
  <si>
    <t>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Armadio metallico e alimentatore potenziato. Alimentatore switching 6A. Alloggiamento per batteria 18Ah. Contenitore metallico. Dimensioni (LxAxP) 350 x 440 x 115mm.</t>
  </si>
  <si>
    <t>Sirena autoalimentata per esterni. Potenza acustica 103dB a 1m. Autoprotetta da rimozione e apertura. Base in ABS, calotta in policarbonato. Lampeggiante LED ad alta densità. Alloggiamento batteria 12V-2Ah.</t>
  </si>
  <si>
    <t>Caratteristiche uguali a NSE23, con in aggiunta protezione antischiuma.</t>
  </si>
  <si>
    <t>NSE23S</t>
  </si>
  <si>
    <t>NCR28TXB
NCR28TXM</t>
  </si>
  <si>
    <t>NCR28TXBI
NCR28TXMI</t>
  </si>
  <si>
    <t>BATTERIE AL PIOMBO - FIAMM</t>
  </si>
  <si>
    <t>BATTERIE AL PIOMBO - ULTRA</t>
  </si>
  <si>
    <t>NRB02-ULTRA</t>
  </si>
  <si>
    <t>NRB07-ULTRA</t>
  </si>
  <si>
    <t>Batteria ricaricabile al piombo  12V DC - 2Ah ULTRA.</t>
  </si>
  <si>
    <t>Batteria ricaricabile al piombo 12V DC - 7Ah ULTRA.</t>
  </si>
  <si>
    <t>ANTENNE, ESPANSIONI E ACCESSORI PER CENTRALI</t>
  </si>
  <si>
    <t>ALTRI ACCESSORI</t>
  </si>
  <si>
    <t>ESPANSIONE INGRESSI - GRUPPI DI ALIMENTAZIONE</t>
  </si>
  <si>
    <r>
      <t xml:space="preserve">Gruppo di alimentazione supplementare con scheda espansione ingressi, collegamento seriale per </t>
    </r>
    <r>
      <rPr>
        <b/>
        <sz val="11"/>
        <rFont val="Trebuchet MS"/>
        <family val="2"/>
        <scheme val="major"/>
      </rPr>
      <t>SUPERLINK120</t>
    </r>
    <r>
      <rPr>
        <sz val="11"/>
        <rFont val="Trebuchet MS"/>
        <family val="2"/>
        <scheme val="major"/>
      </rPr>
      <t>.
8 ingressi per rivelatori convenzionali. Cablaggio NC o doppio bilanciamento. Specializzabili come Furto, Chiave, Rapina, 24H. Filtro ingresso programmabile per rivelatori inerziali e contaimpulsi. 5 uscite liberamente programmabili. Alimentatore switching 4A. Alloggiamento per batteria 18Ah. Contenitore metallico. Dimensioni (LxAxP) 325 x 330 x 85mm.</t>
    </r>
  </si>
  <si>
    <t>ACCESSORI PER RILEVATORI PER ESTERNI</t>
  </si>
  <si>
    <t>ATTIVATORI PER LINK80 E SUPERLINK120</t>
  </si>
  <si>
    <t>NLP500SL/A
NLP500SL/B</t>
  </si>
  <si>
    <t>ACCESSORI</t>
  </si>
  <si>
    <t>SCHEDE DI RETE PER NEXTFOG</t>
  </si>
  <si>
    <t>ACCESSORI COMBINATORI</t>
  </si>
  <si>
    <t>DISPOSITIVO DI NOTIFICA TELEFONICA E ACCESSORI</t>
  </si>
  <si>
    <t>NIT04GSM</t>
  </si>
  <si>
    <t>NMC24</t>
  </si>
  <si>
    <t>Interfaccia di linea telefonica, simula la linea di comunicazine PSTN e converte la comunicazione su rete mobile GSM. Ideale per consentire l’utilizzo della rete telefonica mobile ad apparati telefonici PSTN come telefoni e combinatori telefonici.</t>
  </si>
  <si>
    <t>SIRENE PER ESTERNO - SERIE 100 VOCALE</t>
  </si>
  <si>
    <t xml:space="preserve"> SIRENA VOCALE</t>
  </si>
  <si>
    <t>SCUDI DI PROTEZIONE NSE100</t>
  </si>
  <si>
    <t>NGS100</t>
  </si>
  <si>
    <t>NGS100S</t>
  </si>
  <si>
    <t>Scudo interno di protezione. Completa difesa avvolgente degli organi della sirena in metallo zincato e verniciato. Accessorio per sirene serie NSE100.</t>
  </si>
  <si>
    <t>Scudo interno di protezione con rivelatore di schiuma integrato. Completa difesa avvolgente degli organi della sirena in metallo zincato e verniciato. Accessorio per sirene serie NSE100.</t>
  </si>
  <si>
    <t>NSA20</t>
  </si>
  <si>
    <t>Modulo rivelatore anti-avvicinamento, per la protezione di sirene per esterni. Rivelatore capacitivo di protezione della calotta esterna della sirena, completa difesa avvolgente sensibile all’avvicinamento e al contatto. Modulo allogiabile all’interno della sirena, uscita di segnalazione relè NC.</t>
  </si>
  <si>
    <t>Modulo convertitore di tensione steep-down. Trasforma una tensione di alimentazione di 24VDC in una tensione di 12VDC, adatta per l’alimentazione delle sirene filari autoalimentate serie: NSE100, NSE23, NSE26, NSE28.</t>
  </si>
  <si>
    <t>NINIA SMA 205 WSE</t>
  </si>
  <si>
    <t>NINIA SMA 410 WSE</t>
  </si>
  <si>
    <t>NINIA SMA 415 WSE</t>
  </si>
  <si>
    <t>NINIA SMA 820 WSE</t>
  </si>
  <si>
    <t xml:space="preserve">prezzo su richiesta  </t>
  </si>
  <si>
    <t>Cavo schermato twistato 6x0,22 schermato + 2x0,75 CEI UNEL 36762 C-4. Confezione scatola. Matassa 100m.</t>
  </si>
  <si>
    <t>NCV20460</t>
  </si>
  <si>
    <t>NCV20210</t>
  </si>
  <si>
    <t>Cavo schermato, 10x0,22+ 2x0,50 CEI UNEL 36762 C-4. Confezione scatola. Matassa 100m.</t>
  </si>
  <si>
    <t>CAVO UTP</t>
  </si>
  <si>
    <t>NTS1000A
NTS1000B</t>
  </si>
  <si>
    <t>I prezzi indicati si intendono al netto di  IVA. I Prezzi indicati possono subire variazioni senza alcun preavviso.</t>
  </si>
  <si>
    <t>DISPOSITIVI WIRELESS</t>
  </si>
  <si>
    <t>NRX32FM</t>
  </si>
  <si>
    <t>Ricevitore radio stand-alone con interfaccia di collegamento per centrali di controllo convenzionali. Dotato di 8 canali di ricezione ogni canale può gestire fino a 4 rivelatori per un totale di 32 rivelatori radio, ad ogni canale corrisponde una uscita open collector che può essere interfacciata ad una centrale di controllo convenzionale. Il ricevitore può gestisce anche 8 radiocomandi, utilizzabili per attivare o disattivare il sistema. Contenitore in ABS. Colore bianco. Dimensioni (LxAxP) 135 x 90 x 35mm.</t>
  </si>
  <si>
    <t>NRX02FM</t>
  </si>
  <si>
    <t>Ricevitore radio stand-alone con interfaccia di collegamento per centrali di controllo convenzionali. Dotato di 2 canali di ricezione ogni canale può gestire fino a 8 rivelatori o radiocomandi per un totale di 16 dispositivi radio, ad ogni canale corrisponde un relè di uscita con scambio libero.</t>
  </si>
  <si>
    <t xml:space="preserve">INTERFACCIA RADIO UNIVERSALE </t>
  </si>
  <si>
    <t>RIPETITORI DI STATO</t>
  </si>
  <si>
    <t>NVS18/ALI/RX AM</t>
  </si>
  <si>
    <t>Ripetitore di stato wireless, visualizza a distanza senza collegamento elettrico lo stato funzionale dei programmi di funzionamento della centrale controllata. Funziona in abbinamento ad un modulo radio bidirezionale MODRTX, oppure ad un trasmettitore wireless NRT16TX AM. Alimentazione esterna 12V DC. Ricevitore AM, frequenza 433MHz. Modulo compatibile con serie elettrica Ticino Magic. Contenitore ABS. Colori disponibili bianco o antracite.</t>
  </si>
  <si>
    <t>NVS18/BAT/RX AM</t>
  </si>
  <si>
    <t>Ripetitore di stato wireless, stesse caratteristiche del modello NVS18ALIRX AM con alimentazione da batteria al litio NRB28 da 3,6V non inclusa. Ricevitore AM, frequenza 433MHz.Modulo compatibile con serie elettrica Ticino Magic. Contenitore ABS. Colori disponibili bianco o antracite.</t>
  </si>
  <si>
    <t>TRASMETTITORE RADIO</t>
  </si>
  <si>
    <t xml:space="preserve"> tel: 011.95.39.214                                               mail: info@nexttec.it</t>
  </si>
  <si>
    <t>SIRENE PER ESTERNO - SERIE 23</t>
  </si>
  <si>
    <t>NES500</t>
  </si>
  <si>
    <t>KIT3ZRFID</t>
  </si>
  <si>
    <t>Kit chiave elettronica RFID composto da scheda elettronica di decodifica, 2 chiavi e core lettore chiave. Collegamento tra scheda di decodifica e modulo di lettura con 3 conduttori. Gestione di 3 zone.
Modulo di lettura con aggancio universale RJ45 compatibile con ogni serie elettrica tramite specifici adattatori. Contenitore ABS. Colore nero.
Al dispositivo di comando è necessario abbinare l’adattatore NAL600 (non in dotazione).</t>
  </si>
  <si>
    <t>NIR503MINISLIM</t>
  </si>
  <si>
    <t>Rilevatore Infrarosso per protezione esterni da installare su porte e finestre Funzione Antimasking. Compensazione automatica della temperatura. IP65
 Angolo di apertura 60° orizzontale, 2° verticale Logica di rivelazione AND. Portata 12 m. Colore bianco.</t>
  </si>
  <si>
    <t xml:space="preserve">NIR503TX SLIM </t>
  </si>
  <si>
    <t>Rilevatore Infrarosso Wireless per protezione esterni da installare su porte e finestre Funzione Antimasking. Compensazione automatica della temperatura. IP65
 Angolo di apertura 60° orizzontale, 2° verticale Logica di rivelazione AND. Portata 12 m. Colore bianco.</t>
  </si>
  <si>
    <t>ALTRI ACCESSORI PER SIRENE</t>
  </si>
  <si>
    <t>Pulsante allarme per NSE626. Ripristino pulsante manuale con chiave in dotazione.</t>
  </si>
  <si>
    <r>
      <t xml:space="preserve">Gruppo di alimentazione supplementare con scheda espansione ingressi, collegamento seriale per </t>
    </r>
    <r>
      <rPr>
        <b/>
        <sz val="11"/>
        <rFont val="Trebuchet MS"/>
        <family val="2"/>
        <scheme val="major"/>
      </rPr>
      <t>SUPERLINK120 e LINK80</t>
    </r>
    <r>
      <rPr>
        <sz val="11"/>
        <rFont val="Trebuchet MS"/>
        <family val="2"/>
        <scheme val="major"/>
      </rPr>
      <t xml:space="preserve">
8 ingressi per rivelatori convenzionali. Cablaggio NC o doppio bilanciamento. Specializzabili come Furto, Chiave, Rapina, 24H. Filtro ingresso programmabile per rivelatori inerziali e contaimpulsi. 5 uscite liberamente programmabili. Alimentatore switching 1,7A. Contenitore in ABS.
Dimensioni (LxAxP) 230 x 330 x 70mm.</t>
    </r>
  </si>
  <si>
    <t>MODWIFI/L</t>
  </si>
  <si>
    <t>MODWIFI/P</t>
  </si>
  <si>
    <t xml:space="preserve">Modulo ad innesto Wi-fi per centrale SUPERLINK con case in lamiera </t>
  </si>
  <si>
    <t>Modulo ad innesto Wi-fi per centrale SUPERLINK con case in plastica</t>
  </si>
  <si>
    <t>NCVGSM</t>
  </si>
  <si>
    <t>Prolunga di adattamento per antenne</t>
  </si>
  <si>
    <t>LINK50</t>
  </si>
  <si>
    <t>CENTRALE
I-LINK</t>
  </si>
  <si>
    <t>LINK90</t>
  </si>
  <si>
    <t>LINK90 EP80</t>
  </si>
  <si>
    <t>LINK90 P80</t>
  </si>
  <si>
    <t>LINK90 L60</t>
  </si>
  <si>
    <t>SUPERLINK3 120 P80</t>
  </si>
  <si>
    <t>SUPERLINK3 120 L60</t>
  </si>
  <si>
    <t>SUPERLINK3 120 L100</t>
  </si>
  <si>
    <t>SUPERLINK3 240 L100</t>
  </si>
  <si>
    <t xml:space="preserve"> MODULI ESPANSIONE INGRESSI/USCITE
(NON COMPATIBILI CON LINK5)</t>
  </si>
  <si>
    <t>NKR50-1K</t>
  </si>
  <si>
    <t>Kit resistenze da 1K per bilanciamento ingressi centrale. Confezione 50pz.</t>
  </si>
  <si>
    <t xml:space="preserve">TASTIERE PER LINK5 </t>
  </si>
  <si>
    <t>NTS650A
NTS650B</t>
  </si>
  <si>
    <t>NTS750A
NTS750B</t>
  </si>
  <si>
    <t>NTS850A
NTS850B</t>
  </si>
  <si>
    <t>NTS900A
NTS900B</t>
  </si>
  <si>
    <t>NTS950A
NTS950B</t>
  </si>
  <si>
    <t>Tastiera touch screen display capacitivo SUPERLINK120.
Comunicazione: RS 485 /Wi Fi /LAN. Gestione utente ANTIFURTO, TVCC e DOMOTICA con scenari pre-configurati. Lettore chiave RFID integrato. Acquisizione automatica delle telecamere IP/Wi-Fi. Videoverifica in tempo reale in stato di allarme con memoria fino a 1 minuto di registrazione per telecamera. Contenitore ABS. Colori bianco o nero. Dimensioni: 210 x 140 x 20 mm</t>
  </si>
  <si>
    <t>TASTIERE PER SUPERLINK120 E I-LINK 4.0</t>
  </si>
  <si>
    <t>NTS18RTX/A
NTS18RTX/B</t>
  </si>
  <si>
    <t>NLC21/A
NLC21/B</t>
  </si>
  <si>
    <t>NSE100
NSE102
NSE104</t>
  </si>
  <si>
    <t>NSE100S
NSE102S
NSE104S</t>
  </si>
  <si>
    <t>NSE100 VOC
NSE102 VOC
NSE104 VOC</t>
  </si>
  <si>
    <t>NSE100S VOC
NSE102S VOC
NSE104S VOC</t>
  </si>
  <si>
    <t>NSI50VOC</t>
  </si>
  <si>
    <t>SIRENE PER INTERNI VOCALI</t>
  </si>
  <si>
    <t>INFRAROSSI PER INTERNI</t>
  </si>
  <si>
    <t>NIR25</t>
  </si>
  <si>
    <t>NIR40S A</t>
  </si>
  <si>
    <t>NIR40S A B</t>
  </si>
  <si>
    <t>NSV14B/M
NSV14M/M</t>
  </si>
  <si>
    <t>NCR80TXBI
NCR80TXMI</t>
  </si>
  <si>
    <t>NCR80TXB
NCR80TXM</t>
  </si>
  <si>
    <t>NSPS100</t>
  </si>
  <si>
    <t>NCS20/Z</t>
  </si>
  <si>
    <t>SISTEMA SUPERLINK 120</t>
  </si>
  <si>
    <t>SISTEMA I-LINK</t>
  </si>
  <si>
    <t>SUPERLINK3</t>
  </si>
  <si>
    <t>MODLAN 1000</t>
  </si>
  <si>
    <t>NER250W</t>
  </si>
  <si>
    <t>NES200DD</t>
  </si>
  <si>
    <t>NES200DT</t>
  </si>
  <si>
    <t>MODULI COMBINATORI TELEFONICI</t>
  </si>
  <si>
    <t>Base in acciaio con 2 zanche per centrale COMPACT. Da ancorare ai ponteggi.</t>
  </si>
  <si>
    <t>Rilevatore contatto magnetico radio. Contatto magnetico interno, 2 ingressi per dispositivi esterni contatto magnetico e/o contaimpulsi. Singolo o doppio codice di allarme.
Batteria Litio NRB036 a corredo. Colori bianco o marrone.</t>
  </si>
  <si>
    <t>Alarm smart system. Centrale con le stesse caratteristiche del modello SUPERLINK3 P80, con armadio metallico e alimentatore potenziato. Alimentatore switching 4A. Alloggiamento per batteria18Ah.
Contenitore metallico L60. Dimensioni (LxAxP) 325 x 330 x 85mm.</t>
  </si>
  <si>
    <t>Rilevatore elettronico selettivo di impatto e vibrazione. Montaggio superficiale. Materiale ABS.Campo di utilizzo interni ed esterni protetti. Collegamento morsetti. Uscite contatti di allarmee autoprotezione 24h N.C. Tensione di alimentazione nominale 12VDC. Colore bianco o marrone</t>
  </si>
  <si>
    <t>Caratteristiche uguali al modello NSV14, con contatto magnetico integrato</t>
  </si>
  <si>
    <t>Rilevatore infrarosso per protezione volumetrica di interni. Zone sensibili infrarosso 18 su 4 piani. Portata 15m. Colore bianco. Snodo di orientamento in dotazione.</t>
  </si>
  <si>
    <t>NES100 MIC</t>
  </si>
  <si>
    <t>Scheda per la registrazione dei messaggi vocali</t>
  </si>
  <si>
    <t>Sirena autoalimentata per esterni. Caratteristiche uguali a NSE100VOC. Con scudo interno di protezione avvolgente in metallo zincato e verniciato con rilevatore di schiuma integrato.</t>
  </si>
  <si>
    <t>La sirena NSE100VOC è un avvisatore ottico-acustico e vocale autoalimentato per esterni. La sirena grazie alla sua versatilità di collegamento e programmazione, può essere utilizzata in abbinamento ad ogni tipo di centrale. Fino a 4 messaggi vocali registrabili. 4 modalità di suonata. Led RGB programmabili. Griglia anti-schiuma Alloggiamento batteria 2,2Ah. Dimensioni (LxAxP) 213 x 288 x 80mm.</t>
  </si>
  <si>
    <t>ACCESSORI PER COMPACT</t>
  </si>
  <si>
    <t>Sensore controllo clima  connesso alla centrale tramite BUS 485 controlla  la temperature e l’umidita del ambiente con uscita rele a bordo. Modulo con aggancio universale RJ45</t>
  </si>
  <si>
    <t>Modulo seriale espansione DOMOTICA  DIMMER. Controllo da locale o remoto. 4 ingressi per pulsanti locali.  2 uscite  0/10  per pilotare alimentatori Dimmer. Contenitore  con aggancio per barra DIN. Dimensioni (LxAxP) 70 x 90 x 33mm</t>
  </si>
  <si>
    <t>Modulo combinatore telefonico 4G LTE . Gestione: fonia ,SMS,  NEXTCLOUD , protocollo TCP/IP, CONTACT ID OVER IP per istituti di vigilanza E-LINK per la programmazione da remoto Montaggio: plug-in su scheda centrale SUPERLINK3 e LINK90</t>
  </si>
  <si>
    <t>Modulo combinatore telefonico GSM/GPRS. Gestione NEXTCLOUD integrata tramite vettore di comunicazione GPRS, protocollo TCP/IP. Protocolli di comunicazione vettore GSM: Fonia, DTMF, SMS. Montaggio: plug-in su scheda centrale LINK90 e SUPERLINK3</t>
  </si>
  <si>
    <t>Alarm smart system. Centrale  con le stesse caratteristiche di bsse della SUPERLINK 3,  8 ingressi specializzabili, espandibili ,filo o radio fino a 240  ingessi. Wireless attivabili con modulo radio opzionale. 8 ingressi tecnici di supervisione.  120 uscite programmabili, 16 programmi di attivazione, 99 codici chiavi. Vettore di comunicazione integrato IP, gestione CLOUD tramite protocollo TCP/IP. Vettore di comunicazione opzionale GSM-GPRS/4G LTE. Gestione CLOUD tramite vettore GPRS con protocollo TCP/IP. Alimentatore switching 6A. Alloggiamento per batteria 18Ah. Contenitore metallico L100.Dimensioni (LxAxP) 350 x 440 x 115mm.</t>
  </si>
  <si>
    <t>Alarm smart system. Centrale con le stesse caratteristiche del modello SUPERLINK3 P80 con armadio metallico e alimentatore potenziato. Alimentatore switching 6A. Alloggiamento per batteria 18Ah.
Contenitore metallico L100. Dimensioni (LxAxP) 350 x 440 x 115mm.</t>
  </si>
  <si>
    <t>Alarm smart system. Centrale 8 ingressi specializzabili, espandibili ,filo o radio fino a 120  ingessi. Wireless attivabili con modulo radio opzionale. 8 ingressi tecnici di supervisione. Vettore di comunicazione integrato IP, gestione CLOUD tramite protocollo TCP/IP. Vettore di comunicazione opzionale GSM-GPRS/4G LTE. Gestione CLOUD tramite vettore GPRS con protocollo TCP/IP. Alimentatore switching 1,7A. Alloggiamento per batteria 7Ah. Contenitore in ABS P80. Dimensioni (LxAxP) 230 x 330 x 70mm.</t>
  </si>
  <si>
    <t>Modulo LAN plug-in per tastiera NTS1000</t>
  </si>
  <si>
    <t>Espansione uscita radio, 2 uscite interamente programmabili. Contenitore super compatto con aggancio per barra DIN. Dimensioni (LxAxP) 55 x 90 x 33mm.</t>
  </si>
  <si>
    <t>Tastiera di gestione/programmazione, stesse caratteristiche del modello NTS600.
Con lettore chiave RFID integrato. Altoparlante per avvisi vocali.</t>
  </si>
  <si>
    <t>NSV14/B
NSV14/M</t>
  </si>
  <si>
    <t>Rilevatore doppio infrarosso passivo, doppio fascio per protezione volumetrica di esterni, (a ridosso dell’edificio). Compensazione automatica della temperatura. Logica di rivelazione AND.
Portata 12m.</t>
  </si>
  <si>
    <t>Rilevatore basso assorbimento, predisposto per l’abbinamento ad un trasmettitore radio.
Doppio infrarosso passivo, per protezione volumetrica di esterni (a ridosso dell’edificio). Protezione Antimasking. Compensazione automatica della temperatura. Logica di rivelazione AND.
Portata 12 m. Trasmettitore NCR25TX e batteria di alimentazione esclusi.</t>
  </si>
  <si>
    <t>Rilevatore basso assorbimento, predisposto per l’abbinamento ad un trasmettitore radio. Protezione antimasking, doppia tecnologia multipoint doppio infrarosso passivo più microonda, per protezione volumetrica di esterni. Compensazione automatica della temperatura Logica di rivelazione AND.
Angolo di apertura 90°. Portata 12 m. Colore bianco. Trasmettitore NCR25TX e batteria esclusi.</t>
  </si>
  <si>
    <t>Rivelatore contatto magnetico radio. Contatto magnetico interno, 2 ingressi per dispositivi esterni contatto magnetico e/o contaimpulsi. Singolo o doppio codice di allarme.Batteria Litio NRB036 a corredo. Colori bianco o marrone.</t>
  </si>
  <si>
    <t>Tastiera di gestione/programmazione. Organo di visualizzazione: display 2x16. 2 ingressi fisici liberamente associabili agli ingressi del Sistema. 3 uscite fisiche liberamente associabili alle uscite del Sistema. Con lettore chiave RFID integrato. Dimensioni (LxAxP) 132 x 122 x 35mm.</t>
  </si>
  <si>
    <t xml:space="preserve">NIM40S A B </t>
  </si>
  <si>
    <t>Tastiera touch screen di gestione/programmazione, stesse caratteristiche del modello NTS800. Con lettore chiave RFID integrato. Altoparlante per avvisi vocali. Gestione di mappe grafiche </t>
  </si>
  <si>
    <t>TASTIERE PER LINK80</t>
  </si>
  <si>
    <t>ACCESSORI PER NEXTFOG</t>
  </si>
  <si>
    <t>NRP280</t>
  </si>
  <si>
    <t>LINK50 P30</t>
  </si>
  <si>
    <t>SUPERLINK3 240 L60</t>
  </si>
  <si>
    <t>NCS10/Z</t>
  </si>
  <si>
    <t>Base in acciaio con 1 zanca per sensore da esterno NIR3X3 e NIR500. Da ancorare ai ponteggi.</t>
  </si>
  <si>
    <t>NCC200TU</t>
  </si>
  <si>
    <t>La sirena NSI 50 VOC è un avvisatore magneto dinamico acustico e vocale per interni.
Potenza acustica 101dB a 1m. Due ingressi di comando indipendenti: Allarme e Preallarme. Gestione di 4 messaggi vocali preregistrati, i messaggi possono essere modificati con l’accessorio NES100 MIC.
Segnalazioni di allarme programmabile: solo acustica, solo vocale, acustica e vocale. Autoprotetta da rimozione e apertura. Contenitore in ABS.
La sirena grazie alla sua versatilità di collegamento e programmazione, può essere utilizzata in abbinamento ad ogni tipo di centrale. Dimensioni L135-A215-P63mm.</t>
  </si>
  <si>
    <t>Sirena con caratteristiche uguali alla NSI 50 VOC. Con lampeggiante LED ad alta intensità. Segnalazioni di allarme programmabili: solo acustica, solo vocale, acustica e vocale.
La sirena grazie alla sua versatilità di collegamento e programmazione, può essere utilizzata in abbinamento ad ogni tipo di centrale. Dimensioni L135-A215-P63mm.</t>
  </si>
  <si>
    <t>Su richiesta</t>
  </si>
  <si>
    <t xml:space="preserve">MODULI DI TELECOMUNICAZIONE </t>
  </si>
  <si>
    <t xml:space="preserve">NMC P15 </t>
  </si>
  <si>
    <t xml:space="preserve">NMC-LAN P15 </t>
  </si>
  <si>
    <t xml:space="preserve">NMC-LAN P30 </t>
  </si>
  <si>
    <t>NSE100 VOC/230
NSE102 VOC/230
NSE104 VOC/230</t>
  </si>
  <si>
    <t>Stesse caratteristiche del modello NSE100 VOC. Con alimentazione autonoma locale 230V AC. Alimentatore integrato 1.4A. Alloggiamento batteria 12V-2Ah. Alimentatore integrato 1.4A. Alloggiamento batteria 12V-2Ah</t>
  </si>
  <si>
    <t>Alarm smart system. Centrale 8 ingressi specializzabili, espandibili ,filo o radio fino a 120  ingessi. Wireless attivabili con modulo radio opzionale. 8 ingressi tecnici di supervisione. Vettore di comunicazione integrato IP, gestione CLOUD tramite protocollo TCP/IP. Vettore di comunicazione opzionale GSM-GPRS/4G LTE. Tastiera di gestione/programmazione, display 2x16. Gestione CLOUD tramite vettore GPRS con protocollo TCP/IP. Alimentatore switching 1,7A. Alloggiamento per batteria 7Ah. Contenitore in ABS P80. Dimensioni (LxAxP) 230 x 330 x 70mm.</t>
  </si>
  <si>
    <t>Alarm smart system. Centrale  con le stesse caratteristiche di bsse della SUPERLINK 3,  8 ingressi specializzabili, espandibili ,filo o radio fino a 240  ingessi. Wireless attivabili con modulo radio opzionale. 8 ingressi tecnici di supervisione.  120 uscite programmabili, 16 programmi di attivazione, 99 codici chiavi. Vettore di comunicazione integrato IP, gestione CLOUD tramite protocollo TCP/IP. Vettore di comunicazione opzionale GSM-GPRS/4G LTE. Gestione CLOUD tramite vettore GPRS con protocollo TCP/IP. Alimentatore switching 4A. Alloggiamento per batteria 18Ah. Contenitore metallico L60.Dimensioni (LxAxP) 325 x 350 x 85mm.</t>
  </si>
  <si>
    <t>Alarm smart system. Centrale  con le stesse caratteristiche di base della SUPERLINK 3, 8 ingressi specializzabili, espandibili ,filo o radio fino a 240  ingessi Wireless attivabili con modulo radio opzionale. 8 ingressi tecnici di supervisione. 240 uscite programmabili, 32 programmi di attivazione 99 codici chiavi.
 Vettore di comunicazione integrato IP, gestione CLOUD tramite protocollo TCP/IP.  Vettore di  comunicazione opzionale GSM-GPRS/4G LTE. Gestione CLOUD tramite vettore GPRS con protocollo TCP/IP. Alimentatore switching 6A. Alloggiamento per batteria 18Ah.  Contenitore metallico L100. Dimensioni (LxAxP) 350 x 440 x 115mm.</t>
  </si>
  <si>
    <t>Alarm smart system. Centrale  con le stesse caratteristiche di base della SUPERLINK 3, 8 ingressi specializzabili, espandibili ,filo o radio fino a 240  ingessi Wireless attivabili con modulo radio opzionale. 8 ingressi tecnici di supervisione. 240 uscite programmabili, 32 programmi di attivazione 99 codici chiavi.
 Vettore di comunicazione integrato IP, gestione CLOUD tramite protocollo TCP/IP.  Vettore di  comunicazione opzionale GSM-GPRS/4G LTE. Gestione CLOUD tramite vettore GPRS con protocollo TCP/IP. Alimentatore switching 4A. Alloggiamento per batteria 18Ah.  Contenitore metallico L100. Dimensioni (LxAxP) 325 x 350 x 85mm.</t>
  </si>
  <si>
    <t>NES550AL P80</t>
  </si>
  <si>
    <t>NES550AL L60</t>
  </si>
  <si>
    <t xml:space="preserve"> MODULI ESPANSIONE INGRESSI/USCITE
PER i-LINK</t>
  </si>
  <si>
    <t>Modulo seriale espansione ingressi. Il modulo è dotato di uno slot plug-in per il collegamento di un modulo di espansione wireless, radio bidirezionale. Contenitore super compatto con aggancio per barra DIN. 1 ingresso per rivelatori convenzionali. Cablaggio NC o doppio bilanciamento. Specializzabile come Furto, Chiave, Rapina, 24H. Filtro ingresso programmabile per rivelatori inerziali e contaimpulsi. 1 uscita liberamente programmabile. Dimensioni (LxAxP) 55 x 90 x 33mm.</t>
  </si>
  <si>
    <t>NESRTX-2</t>
  </si>
  <si>
    <t>ACCESSORI PER SIRENE VOCALI</t>
  </si>
  <si>
    <t>SCHEDA GESTIONE NEBBIOGENO</t>
  </si>
  <si>
    <t>TASTIERE PER SISTEMA CONTROLLO PORTE</t>
  </si>
  <si>
    <t>TASTIERE PER LINK80, SUPERLINK 120 E I-LINK 4.0</t>
  </si>
  <si>
    <t>Sirena autoalimentata per esterni. Potenza acustica 103dB a 1m. Autoprotetta da rimozione e apertura. Base in ABS, calotta in policarbonato, scudo interno di protezione avvolgente in metallo. Lampeggiante LED ad alta intensità. Segnalazione stato impianto. Alloggiamento batteria 12V-2Ah. Calotta di colore bianco. Catadiottro di segnalazione arancione.Dimensioni (LxAxP) 210 x 310 x 85mm</t>
  </si>
  <si>
    <t>Modulo seriale BUS 485 DOMOTICA TAPPARELLE o LUCI. Controllo da locale o remoto. 2 ingressi per rilevatori convenzionali. NC /VELOCE . Filtro ingresso programmabile per rilevatori inerziali e contaimpulsi. 2 ingressi per pulsanti locali di Salita e Discesa programmabile uomo presente o temporizata, 2 uscite rele 10A 230V con protezione  per pilotare direttamente motori tapparelle o luci  con interblocco o senza  . Dimensioni (LxAxP) 70 x 90 x 33mm.</t>
  </si>
  <si>
    <t>SUPERLINK3 120 EP80</t>
  </si>
  <si>
    <t>SUPERLINK3 240P L60</t>
  </si>
  <si>
    <t>SUPERLINK3 240P L100</t>
  </si>
  <si>
    <t>LINK50 EP30</t>
  </si>
  <si>
    <t>COMPACT2 100 RTX
COMPACT2 102 RTX
COMPACT2 104 RTX</t>
  </si>
  <si>
    <t xml:space="preserve">
COMPACT2 G 100 RTX
COMPACT2 G 102 RTX
COMPACT2 G 104 RTX</t>
  </si>
  <si>
    <t>†</t>
  </si>
  <si>
    <t>NSE200
NSE202
NSE204</t>
  </si>
  <si>
    <t>NCV G00-013-B</t>
  </si>
  <si>
    <t>Cavo RG174 10m+SMA-F pan + SMA-M</t>
  </si>
  <si>
    <t>MOD 4G-LTE</t>
  </si>
  <si>
    <t>NSE100RTX
NSE102RTX
NSE104RTX</t>
  </si>
  <si>
    <t>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t>
  </si>
  <si>
    <t>NSE100RTX E
NSE102RTX E
NSE104RTX E</t>
  </si>
  <si>
    <t>NSE100RTX 230
NSE102RTX 230
NSE104RTX 230</t>
  </si>
  <si>
    <t>NEU400</t>
  </si>
  <si>
    <t>Sirena autoalimentata per esterni. Medesime caratteristiche del modello NSE100E con aggiunta di scudo interno di protezione avvolgente in metallo zincato e verniciato e tromba maggiorata con potenza acustica pari a 115dB</t>
  </si>
  <si>
    <t>NSI50L-VOC</t>
  </si>
  <si>
    <t>Stesse caratteristiche del modello NSE100RTX. Alimentazione Batteria Alcalina - NRBMN 7,5V a corredo.</t>
  </si>
  <si>
    <t>Tubo di prolunga per ugello di sparo.</t>
  </si>
  <si>
    <t>Stesse caratteristiche del modello NSE100RTX. Alimentazione 230V AC. Alimentatore integrato 1.4A. Alloggiamento batteria 12V-2Ah</t>
  </si>
  <si>
    <t>NVS70/ALI/RX AM</t>
  </si>
  <si>
    <t>NVS70/BAT/RX AM</t>
  </si>
  <si>
    <t>NRT70RTX AM</t>
  </si>
  <si>
    <t>TARGA NVS70</t>
  </si>
  <si>
    <t>NCP11/10</t>
  </si>
  <si>
    <t>Confezione 10 pezzi. Chiave elettronica RFID pre-codificata. Codice ad alta sicurezza non duplicabile.</t>
  </si>
  <si>
    <t>NCP10/10</t>
  </si>
  <si>
    <t xml:space="preserve"> NMC-LAN P06</t>
  </si>
  <si>
    <t xml:space="preserve"> NMC-LAN S</t>
  </si>
  <si>
    <t xml:space="preserve"> COMBINATORE TELEFONICO GSM 4G-LTE</t>
  </si>
  <si>
    <t xml:space="preserve"> NCT40G P12</t>
  </si>
  <si>
    <t xml:space="preserve">Combinatore telefonico, vettori di comunicazione GSM LTE 4G. 4 canali di allarme ritardabili. Protocolli di comunicazione Vocale, SMS e Contact ID. Il vettore LTE  garantisce la massima velocità di comunicazione verso gli istituti di vigilanza. Rubrica telefonica fino a 16 recapiti telefonici liberamente associabili ai canali di allarme. Numeri per gestione funzioni complementari: Gestore, Test, Credito. Due uscite telecomandabili con messaggi SMS. Contenitore ABS. Colore bianco. Dimensioni (LxAxP) 132 x 122 x 35mm. </t>
  </si>
  <si>
    <t>Gruppo di alimentazione tensione nominale 12VDC. Alimentatore switching. Corrente massima erogabile 1,7A. Tensione di uscita 13,8VDC regolabile. Alloggiamento per batteria 7Ah. Contenirore in ABS EP80. Dimensioni (LxAxP) 230 x 330 x 70mm.</t>
  </si>
  <si>
    <t xml:space="preserve"> Ripetitore di stato wireless, stesse caratteristiche del modello NVS70ALIRX AM con alimentazione da batteria al litio NRB40 da 3,6V non inclusa. Ricevitore AM, frequenza 433MHz. Montaggio su superficie o su scatola incasso 503. Contenitore ABS.  Contenitore ABS. Colore bianco.</t>
  </si>
  <si>
    <t xml:space="preserve"> Ripetitore di stato wireless, visualizza a distanza senza collegamento elettrico lo stato ON/OFF della centrale controllata. Funziona in abbinamento ad un modulo radio bidirezionale MODRTX, oppure ad un trasmettitore bidirezionale NRT70RTX AM. Alimentazione esterna 12V DC. Ricevitore AM, frequenza 433MHz. Montaggio su superficie o su scatola incasso 503. Contenitore ABS. Colore bianco.</t>
  </si>
  <si>
    <t xml:space="preserve"> Scheda ricetrasmettitore per ripetitori di stato wireless NVS18 e NVS70.  Modulazione AM, frequenza 433MHz. Il ricetrasmettitore deve essere interfacciata elettricamente alla centrale controllata. I collegamenti richiesti sono: alimentazione, gli ingressi di comando ON centrale e allarme e le uscite di segnalazione manomissione e batteriaa bassa. Scheda nuda non carrozzata. Alimentazione 12V DC.</t>
  </si>
  <si>
    <t>DISPOSITIVI DI ALIMENTAZIONE</t>
  </si>
  <si>
    <t>GRUPPO DI ALIMENTAZIONE</t>
  </si>
  <si>
    <t>Snodo per rivelatori NIM89.</t>
  </si>
  <si>
    <t>Batteria al Litio 3,6V DC (Rivelatori NIR200TX NIM200TX).</t>
  </si>
  <si>
    <t>NCVM2050HD/W</t>
  </si>
  <si>
    <t>Centrale telegestibile. Vettore di comunicazione GSM-GPRS.4 ingressi. 7 ingressi Tecnici. 32 ingressi Radio attivabili con modulo radio opzionale. Gestione CLOUD tramite vettore GPRS con protocollo TCP/IP. Alimentatore switching 1,7A. Contenitore in ABS. Dimensioni (LxAxP) 195 x 215 x 63mm.</t>
  </si>
  <si>
    <t>LINK5 G EP30</t>
  </si>
  <si>
    <t>Ricetrasmettitore ripetitore ponte radio, riceve localmente i codici trasmessi da rivelatori e radiocomandi e li trasmette verso la centrale di ricezione/gestione. Il ricetrasmettitore può gestire fino a 32 codici.Portata radio 100m. Alimentatore switching 1,7A. Alloggiamento batteria 2Ah Contenitore in ABS. Colore bianco. Dimensioni (LxAxP) 195 x 215 x 63mm.</t>
  </si>
  <si>
    <t>NCR70TXB
NCR70TXM</t>
  </si>
  <si>
    <t>Rivelatore contatto magnetico radio. Contatto magnetico interno, 1 ingressi per dispositivi esterni contatto magnetico e/o contaimpulsi. Singolo o doppio codice di allarme.
Batteria Litio NRB036 a corredo. Colori bianco o marrone.</t>
  </si>
  <si>
    <t>Radiocomando monodirezionale. 4 canali o 8 canali utilizzando i tasti doppia funzione. Il
radiocomando può gestire: Programmi, Ingressi e uscite. Batteria Alcalina NRBCR2032 a corredo.
Colori bianco o antracite.</t>
  </si>
  <si>
    <t>Radiocomando bidirezionale. 3 canali. tasto di interrogazione stato comandi.
Il radiocomando può gestire: Programmi, Ingressi e uscite.
Batteria Litio NRBCR2032 a corredo. Colori bianco o antracite.</t>
  </si>
  <si>
    <t>NES450 P04</t>
  </si>
  <si>
    <t>NES450 S</t>
  </si>
  <si>
    <t>Scheda seriale espansione ingressi. 8 ingressi per rilevatori convenzionali. Cablaggio NC o doppio
bilanciamento. Specializzabili come Furto, Chiave, Rapina, 24H. Filtro ingresso programmabile per
rilevatori inerziali e contaimpulsi. Gestione di 2 livelli di bilanciamento (10K/1K).
1 uscita liberamente programmabile. Dimensioni (LxA) 50 x 88mm.</t>
  </si>
  <si>
    <t>NES550 S</t>
  </si>
  <si>
    <t>Scheda seriale espansione ingressi. 8 ingressi per rilevatori convenzionali.
Cablaggio NC o doppio bilanciamento. Specializzabili come Furto, Chiave, Rapina, 24H. Filtro ingresso
programmabile per rilevatori inerziali e contaimpulsi. 3 ingressi Tecnici. 5 uscite programmabili.
Possibilità di alloggiare MODRTX per utilizzo della versione radio.</t>
  </si>
  <si>
    <t>LINK50 P80</t>
  </si>
  <si>
    <t>LINK50 EP80</t>
  </si>
  <si>
    <t>LINK50 L50</t>
  </si>
  <si>
    <t>SUPERLINK3 120</t>
  </si>
  <si>
    <t>Modulo base di telecomunicazione con interfaccia LAN, collegamento su linea seriale, il modulo è
dotato di uno slot plug-in per il collegamento di un modulo di telecomunicazione cellulare NCD120G
o MOD 4G-LTE. Contenitore in ABS, colore bianco. Dimensioni (LxAxP) 135 x 215 x 63mm.</t>
  </si>
  <si>
    <t>Modulo base di telecomunicazione, collegamento su linea seriale, il modulo è dotato di uno slot
plug-in per il collegamento di un modulo di telecomunicazione cellulare NCD120G o MOD 4G-LTE.
Contenitore in ABS, colore bianco. Dimensioni (LxAxP) 135 x 215 x 63mm.</t>
  </si>
  <si>
    <t>Modulo base di telecomunicazione autoalimentato con interfaccia LAN, collegamento su linea
seriale. il modulo è dotato di uno slot plug-in per il collegamento di un modulo di telecomunicazione
cellulare NCD120G o MOD 4G-LTE. Alimentatore switching 1,7A.
Alloggiamento per batteria 2Ah. Contenitore in ABS, colore bianco.
Dimensioni (LxAxP) 325 x 350 x 85mm.</t>
  </si>
  <si>
    <t>MModulo di telecomunicazione con interfaccia Lan, integra il vettore di comunicazione IP.
Collegamento su linea seriale. Il modulo aumenta la dotazione telematica dei Sistemi iLink 4.0.
Il vettore IP integrato tramite l’applicazione Link Cloud oltre a trasmettere notifiche Push che
informano l’utenza sugli stati funzionali del sistema supporta la video verifica. L’applicazione è in
grado di gestire la visualizzazione di clip video dell’evento di allarme che contengono la registrazione
di 30sec precedenti e 10sec successivi all’evento.
L’applicazione gestisce la visualizzazione contemporanea della clip registrata e la ripresa in
tempo reale. Un comando dell’applicazione consente di scegliere per quale delle due immagini
massimizzare la dimensione. Contenitore super compatto con aggancio per barra DIN.
Contenitore in ABS. Colore grigio. Dimensioni (LxAxP) 74 x 99 x 38mm.</t>
  </si>
  <si>
    <t>Scheda modulo di telecomunicazione con interfaccia Lan. Stesse caratteristiche del modulo
NCM-LAN P06 ma senza contenitore. Dimensioni (LxA) 68 x 88mm.</t>
  </si>
  <si>
    <t>Scheda di interfaccia per la gestione di sistemi nebbiogeni: NEXTFOG 200, NEXTFOG 400, NEXTFOG 500 e NEXTFOG 600. Collegamento tra Sistemi i-LINK 4.0 e Sistemi nebbiogeni linea seriale RS485. I Sistemi iLINK4.0 consentono la programmazione e il controllo del Sistema nebbiogeno. Lo sparo del Sistema nebbiogeno può essere gestito da remoto tramite l’App LinkCloud.</t>
  </si>
  <si>
    <t>Centrale compatta con sirena integrata e dispositivo di gestione radiocomando NCR550 BIDI incluso. Campo di utilizzo esterni. 2 aree di parzializzazione, 1 ingresso filare, può gestire fino a 16 rilevatori wireless 8 per zona. Ricevitore FM. Trasmettitore radio integrato per la gestione di sistemi bidirezionali. Potenza acustica 103dB a 1m. Autoprotetta da rimozione e apertura. Base in ABS, calotta in policarbonato. Lampeggiante LED ad alta intensità. Segnalazione stato impianto. Alimentatore integrato 800mA. Alloggiamento batteria 12V-2Ah. Calotta di colore bianco. Catadiottro di segnalazione arancione/fumè/blu. Dimensioni (LxAxP) 213 x 288 x 80mm.</t>
  </si>
  <si>
    <t>Centrale compatta GSM con sirena integrata e dispositivo di gestione radiocomando NCR550 BIDI incluso. Campo di utilizzo esterni. 2 aree di parzializzazione, 1 ingresso filare, può gestire fino a 16 rilevatori wireless 8 per zona. Ricevitore FM. Trasmettitore radio integrato per la gestione di sistemi bidirezionali. Programmazione tramite apposita APP ANDROID. Invio SMS in chiaro ingresso per ingresso e per tutte le anomalie. Potenza acustica 103dB a 1m. Autoprotetta da rimozione e apertura. Base in ABS, calotta in policarbonato. Lampeggiante LED ad alta intensità. Segnalazione stato impianto. Alimentatore integrato 800mA. Alloggiamento batteria 12V-2Ah. Calotta di colore bianco. Catadiottro di segnalazione arancione/fumè/blu. Dimensioni (LxAxP) 213 x 288 x 80mm.</t>
  </si>
  <si>
    <t>Base in acciaio con 1 zanca per sensore da esterno NIM89. Da ancorare ai ponteggi.</t>
  </si>
  <si>
    <t>La sirena NSE100 è un avvisatore ottico-acustico autoalimentato per esterni. Potenza acustica 103dB a 1m. Due ingressi di comando indipendenti: Allarme e Preallarme.
Autoprotetta da rimozione e apertura. Scudo interno di protezione avvolgente in acciaio zincato e
verniciato. Base in ABS, calotta in policarbonato.
Lampeggiante LED ad alta intensit.. LED programmabili dedicati alle segnalazioni multifunzionali.
La sirena grazie alla sua versatilit. di collegamento e programmazione, pu. essere utilizzata in
abbinamento ad ogni tipo di centrale. Alloggiamento batteria 12V-2Ah. Calotta di colore bianco.
Catadiottro di segnalazione disponibile con varie colorazioni: arancione, fum., blu.
Dimensioni (LxAxP) 213 x 288 x 80mm.</t>
  </si>
  <si>
    <t>Sirena autoalimentata per esterni. Caratteristiche uguali a NSE100., con rivelatore di schiuma
integrato.</t>
  </si>
  <si>
    <t>CENTRALE
I-LINK 4.0</t>
  </si>
  <si>
    <t>LINK50 WF EP30</t>
  </si>
  <si>
    <t>LINK50 WF P30</t>
  </si>
  <si>
    <t>LINK50 WF EP80</t>
  </si>
  <si>
    <t>LINK50 WF P80</t>
  </si>
  <si>
    <t>LINK90 WF EP80</t>
  </si>
  <si>
    <t>LINK90 WF P80</t>
  </si>
  <si>
    <t>LINK90 WF L60</t>
  </si>
  <si>
    <t>Il prezzo degli articoli prodotti e commercializzati è vincolato al costo delle materie prime,  può subire variazioni senza preavviso. In vigore da febbraio 2023: il presente listino annulla e sostituisce tutti i precedenti.</t>
  </si>
  <si>
    <t>NCM-LAN P06 ma senza contenitore. Dimensioni (LxA) 68 x 88mm.</t>
  </si>
  <si>
    <t>MOD-LAN 1000</t>
  </si>
  <si>
    <t>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t>
  </si>
  <si>
    <t>LINKHIDE</t>
  </si>
  <si>
    <t>LINKHIDE WF</t>
  </si>
  <si>
    <t>Centrale installabile su supporto DIN opzionale. 5 ingressi espandibili fino a 80 filari o 80 radio attivabili tramite modulo radio opzionale, 8 ingressi tecnici di supervisione. Gestione CLOUD tramite vettore opzionale GPRS/LTE. Alimentatore 12Vdc (non inluso). Batteria 2Ah (non iclusa) da allocare all'interno del vano DIN. Contenitore in ABS modulo DIN 9 unità. Dimensioni (LxAxP) 161 x 88 x 53 mm.</t>
  </si>
  <si>
    <t>Centrale installabile su supporto DIN opzionale. 5 ingressi espandibili fino a 80 filari o 80 radio attivabili tramite modulo radio opzionale, 8 ingressi tecnici di supervisione. Gestione CLOUD tramite vettore opzionale GPRS/LTE e/o con protocollo TCP/IP WIFI. Alimentatore 12Vdc (non inluso). Batteria 2Ah (non iclusa) da allocare all'interno del vano DIN. Contenitore in ABS modulo DIN 9 unità. Dimensioni (LxAxP) 161 x 88 x 53 mm.</t>
  </si>
  <si>
    <t>Centrale telegestibile. Vettore di comunicazione GSM-GPRS, tastiera di gestione/programmazione, display 2x16. 4 ingressi. 7 ingressi Tecnici. 32 ingressi Radio attivabili con modulo radio opzionale. Gestione CLOUD tramite vettore GPRS. Alimentatore switching 1,7A. Contenitore in ABS. Dimensioni (LxAxP) 195 x 215 x 63mm.</t>
  </si>
  <si>
    <t>Centrale telegestibile. Vettore di comunicazione GSM-GPRS, tastiera di gestione/programmazione, display 2x16. 4 ingressi. 7 ingressi Tecnici. 32 ingressi Wireless attivabili con modulo radio opzionale. Gestione CLOUD tramite vettore GPRS. Alimentatore switching 1,7A.</t>
  </si>
  <si>
    <t>Centrale telegestibile. Vettore di comunicazione GSM-GPRS, tastiera di gestione/programmazione, display 2x16. 8 ingressi specializzabili, 8 ingressi tecnici di supervisione espandibili fino a 80 di cui 48 ingressi Wireless attivabili con modulo radio opzionale. Gestione CLOUD tramite vettore GPRS. Alimentatore switching 1,7A. Contenitore in ABS. Dimensioni (LxAxP) 230 x 330 x 70mm.</t>
  </si>
  <si>
    <t>Centrale telegestibile. Vettore di comunicazione GSM-GPRS, tastiera di gestione/programmazione, 8 ingressi specializzabili, 8 ingressi tecnici di supervisione espandibili fino a 80 di cui 48 ingressi Wireless attivabili con modulo radio opzionale. Gestione CLOUD tramite vettore GPRS. Alimentatore switching 4A. Contenitore metallico. Dimensioni (LxAxP) 325 x 330 x 85mm.</t>
  </si>
  <si>
    <t>Centrale telegestibile tramite CLOUD con modulo GSM 2G/4G opzionale. 8 ingressi espandibili fino a 80 filari o 80 radio attivabili tramite modulo radio opzionale, 8 ingressi tecnici di supervisione. Alimentatore switching 1,7A. Alloggiamento per batteria 7Ah. Contenitore in ABS P80. Dimensioni (LxAxP) 230 x 330 x 70mm.</t>
  </si>
  <si>
    <t>Centrale telegestibile tramite CLOUD con modulo GSM 2G/4G opzionale. Tastiera di gestione/programmazione, display 2x16. 8 ingressi espandibili fino a 80 filari o 80 radio attivabili tramite modulo radio opzionale, 8 ingressi tecnici di supervisione. Alimentatore switching 1,7A. Alloggiamento per batteria 7Ah. Contenitore in ABS P80. Dimensioni (LxAxP) 230 x 330 x 70mm.</t>
  </si>
  <si>
    <t>Centrale telegestibile tramite CLOUD con modulo GSM 2G/4G opzionale. 8 ingressi espandibili fino a 80 filari o 80 radio attivabili tramite modulo radio opzionale, 8 ingressi tecnici di supervisione. Alimentatore switching 4A. Alloggiamento per batteria 18Ah. Contenitore metallico L60. Dimensioni (LxAxP) 325 x 330 x 85mm.</t>
  </si>
  <si>
    <t>Centrale telegestibile tramite modulo GSM 2G/4G opzionale. Tastiera di gestione/programmazione, display 2x16. 5 ingressi filari espandibili fino a 16. 8 ingressi Tecnici. 48 ingressi Wireless attivabili con modulo radio opzionale. Alimentatore switching 1,7A. Alloggiamento per batteria 2Ah.Contenitore in ABS P30. Dimensioni (LxAxP) 215 x 200 x 63mm.</t>
  </si>
  <si>
    <t>Centrale telegestibile tramite modulo GSM 2G/4G opzionale. 5 ingressi filari espandibili. 8 ingressi Tecnici. 48 ingressi Wireless attivabili con modulo radio opzionale. Alimentatore switching 1,7A. Alloggiamento per batteria 2Ah.Contenitore in ABS P30. Dimensioni (LxAxP) 215 x 200 x 63mm.</t>
  </si>
  <si>
    <t>Centrale telegestibile tramite CLOUD con modulo GSM 2G/4G opzionale. 5 ingressi filari espandibili fino a 16. 8 ingressi Tecnici.48 ingressi Wireless attivabili con modulo radio opzionale. Alimentatore switching 1,7A. Alloggiamento per batteria 7Ah. Contenitore in ABS P80. Dimensioni (LxAxP) 230 x 350 x 70mm.</t>
  </si>
  <si>
    <t>Centrale telegestibile tramite CLOUD con modulo GSM 2G/4G opzionale. Tastiera di gestione/programmazione, display 2x16. 5 ingressi filari espandibili fino a 16. 8 ingressi Tecnici. 48 ingressi Wireless attivabili con modulo radio opzionale. Modulo WIFI opzionale  Alimentatore switching 1,7A. Alloggiamento per batteria 7Ah.Contenitore in ABS P80. Dimensioni (LxAxP) 230 x 350 x 70mm.</t>
  </si>
  <si>
    <t>Centrale telegestibile tramite CLOUD con modulo GSM 2G/4G opzionale. Tastiera di gestione/programmazione, display 2x16. 5 ingressi filari espandibili fino a 16. 8 ingressi Tecnici. 48 ingressi Wireless attivabili con modulo radio opzionale.Alimentatore switching 1,7A. Alloggiamento per batteria 7Ah. Contenitore in lamiera L50. Dimensioni (LxAxP)  222 x 197 x 60mm.</t>
  </si>
  <si>
    <t>Centrale telegestibile tramite CLOUD sia con modulo WIFI integrato che con modulo GSM 2G/4G opzionale. Tastiera di gestione/programmazione, display 2x16. 5 ingressi filari espandibili fino a 16,  8 ingressi Tecnici. 48 ingressi Wireless attivabili con modulo radio opzionale. Alimentatore switching 1,7A. Alloggiamento per batteria 2Ah. Contenitore in ABS P30. Dimensioni (LxAxP) 215 x 200 x 63mm</t>
  </si>
  <si>
    <t>Centrale telegestibile tramite CLOUD sia con modulo WIFI integrato che con modulo GSM 2G/4G opzionale. 5 ingressi filari espandibili fino a 16,  8 ingressi Tecnici. 48 ingressi Wireless attivabili con modulo radio opzionale. Alimentatore switching 1,7A. Alloggiamento per batteria 2Ah. Contenitore in ABS P30. Dimensioni (LxAxP) 215 x 200 x 63mm</t>
  </si>
  <si>
    <t>Centrale telegestibile tramite CLOUD sia con modulo WIFI integrato che con modulo GSM 2G/4G opzionale. 5 ingressi filari espandibili fino a 16,  8 ingressi Tecnici. 48 ingressi Wireless attivabili con modulo radio opzionale. Alimentatore switching 1,7A. Alloggiamento per batteria 7Ah. Contenitore in ABS P80. Dimensioni (LxAxP) 230 x 350 x 70mm.</t>
  </si>
  <si>
    <t>Centrale telegestibile tramite CLOUD sia con modulo WIFI integrato che con modulo GSM 2G/4G opzionale. Tastiera di gestione/programmazione, display 2x16. 5 ingressi filari espandibili fino a 16,  8 ingressi Tecnici. 48 ingressi Wireless attivabili con modulo radio opzionale. Alimentatore switching 1,7A. Alloggiamento per batteria 7Ah. Contenitore in ABS P80. Dimensioni (LxAxP) 230 x 350 x 70mm.</t>
  </si>
  <si>
    <t>Centrale telegestibile tramite CLOUD sia con modulo WIFI integrato che con modulo GSM 2G/4G opzionale. 8 ingressi espandibili fino a 80 filari o 80 radio attivabili tramite modulo radio opzionale, 8 ingressi tecnici di supervisione. Alimentatore switching 1,7A. Alloggiamento per batteria 7Ah. Contenitore in ABS P80. Dimensioni (LxAxP) 230 x 330 x 70mm.</t>
  </si>
  <si>
    <t>Centrale telegestibile tramite CLOUD sia con modulo WIFI integrato che con modulo GSM 2G/4G opzionale. Tastiera di gestione/programmazione, display 2x16. 8 ingressi espandibili fino a 80 filari o 80 radio attivabili tramite modulo radio opzionale, 8 ingressi tecnici di supervisione. Alimentatore switching 1,7A. Alloggiamento per batteria 7Ah. Contenitore in ABS P80. Dimensioni (LxAxP) 230 x 330 x 70mm.</t>
  </si>
  <si>
    <t>Centrale telegestibile tramite CLOUD sia con modulo WIFI integrato che con modulo GSM 2G/4G opzionale. 8 ingressi espandibili fino a 80 filari o 80 radio attivabili tramite modulo radio opzionale, 8 ingressi tecnici di supervisione. Alimentatore switching 4A. Alloggiamento per batteria 18Ah. Contenitore metallico L60. Dimensioni (LxAxP) 325 x 330 x 85mm.</t>
  </si>
  <si>
    <t>ULTIMO AGGIORNAMENTO 01-02-2024</t>
  </si>
  <si>
    <t>NAD-HDR-60-15</t>
  </si>
  <si>
    <t>NAD-HDR-100-15</t>
  </si>
  <si>
    <t>NAD-HDR-15-15</t>
  </si>
  <si>
    <t>Alimentatore modulare. Tecnologia switching. Corrente massima erogabile 1A. Tensione nominale 12DC. Tensione di uscita 14,6VDC regolabile.</t>
  </si>
  <si>
    <t>Alimentatore modulare. Tecnologia switching.  Corrente massima erogabile 4A. Tensione nominale 12DC. Tensione di uscita 14,6VDC regolabile.</t>
  </si>
  <si>
    <t>Alimentatore modulare. Tecnologia switching. Corrente massima erogabile 1,7A. Tensione nominale 12DC. Tensione di uscita 14,6VDC regolabile.</t>
  </si>
  <si>
    <t>COPPIA DI BARRIERE INFRAROSSO ATTIVO - NINFEA FILO</t>
  </si>
  <si>
    <t>COPPIA DI BARRIERE INFRAROSSO ATTIVO - NINFEA WIRELESS</t>
  </si>
  <si>
    <t>NINFEA 60</t>
  </si>
  <si>
    <t>NINFEA 120</t>
  </si>
  <si>
    <t xml:space="preserve">Barriera ad infrarossi attivi per esterni. Dotazione ottica 1 fascio: 2TX + 2RX. Orientabilità: 180° Oriz. 20° Vert. Funzioni automatiche disqualifica. Portata 60m.
La barriera implementa la funzione SMA, allineamento eseguibile da singolo uomo e la protezione antistrisciamento </t>
  </si>
  <si>
    <t>Barriera ad infrarossi attivi per esterni. Dotazione ottica 1 fascio: 2TX + 2RX. Orientabilità: 180° Oriz. 20° Vert. Funzioni automatiche disqualifica. Portata 120m.
La barriera implementa la funzione SMA, allineamento eseguibile da singolo uomo e la protezione antistrisciamento.</t>
  </si>
  <si>
    <r>
      <t xml:space="preserve">Targa con serigrafia personalizzata per ripetitore di stato wireless NVS70. </t>
    </r>
    <r>
      <rPr>
        <b/>
        <sz val="11"/>
        <rFont val="Trebuchet MS"/>
        <family val="2"/>
        <scheme val="major"/>
      </rPr>
      <t>Ordine minimo 10pz.</t>
    </r>
  </si>
  <si>
    <t>NCVUTPCAT5E/R</t>
  </si>
  <si>
    <t>NCVUTPCAT6/305</t>
  </si>
  <si>
    <t>CAVO IN PURO RAME UTP CAT. 5E GRIGIO BOBINA 305M</t>
  </si>
  <si>
    <t>CAVO IN PURO RAME UTP CAT. 6 GRIGIO BOBINA 305M</t>
  </si>
  <si>
    <r>
      <t>L</t>
    </r>
    <r>
      <rPr>
        <b/>
        <sz val="24"/>
        <color theme="3" tint="0.34998626667073579"/>
        <rFont val="Trebuchet MS"/>
        <family val="2"/>
        <scheme val="major"/>
      </rPr>
      <t>ISTINO PREZZI NEXTtec</t>
    </r>
  </si>
  <si>
    <r>
      <t>L</t>
    </r>
    <r>
      <rPr>
        <b/>
        <sz val="24"/>
        <color theme="3" tint="0.34998626667073579"/>
        <rFont val="Trebuchet MS"/>
        <family val="2"/>
        <scheme val="major"/>
      </rPr>
      <t>ISTINO PREZZI NEXTtec 2024 Ed.1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</si>
</sst>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 #,##0.00_);_(* \(#,##0.00\);_(* &quot;-&quot;??_);_(@_)"/>
    <numFmt numFmtId="167" formatCode="[&lt;=9999999]####\-####;\(0###\)\ ####\-####"/>
    <numFmt numFmtId="168" formatCode="&quot;€&quot;\ #,##0.00"/>
    <numFmt numFmtId="169" formatCode="[$€-410]\ #,##0.00;[Red]\-[$€-410]\ #,##0.00"/>
  </numFmts>
  <fonts count="54">
    <font>
      <sz val="11"/>
      <name val="Sylfaen"/>
      <family val="1"/>
      <scheme val="minor"/>
    </font>
    <font>
      <sz val="11"/>
      <color theme="1"/>
      <name val="Sylfaen"/>
      <family val="2"/>
      <scheme val="minor"/>
    </font>
    <font>
      <sz val="8"/>
      <name val="Arial"/>
      <family val="2"/>
    </font>
    <font>
      <b/>
      <sz val="24"/>
      <color theme="4" tint="-0.499984740745262"/>
      <name val="Trebuchet MS"/>
      <family val="2"/>
      <scheme val="major"/>
    </font>
    <font>
      <sz val="11"/>
      <color theme="1" tint="0.24994659260841701"/>
      <name val="Trebuchet MS"/>
      <family val="2"/>
      <scheme val="major"/>
    </font>
    <font>
      <sz val="11"/>
      <name val="Sylfaen"/>
      <family val="1"/>
      <scheme val="minor"/>
    </font>
    <font>
      <i/>
      <sz val="11"/>
      <color theme="1" tint="0.24994659260841701"/>
      <name val="Trebuchet MS"/>
      <family val="2"/>
      <scheme val="major"/>
    </font>
    <font>
      <sz val="11"/>
      <color theme="1" tint="0.24994659260841701"/>
      <name val="Sylfaen"/>
      <family val="1"/>
      <scheme val="minor"/>
    </font>
    <font>
      <sz val="11"/>
      <color rgb="FF006100"/>
      <name val="Sylfaen"/>
      <family val="2"/>
      <scheme val="minor"/>
    </font>
    <font>
      <sz val="11"/>
      <color rgb="FF9C0006"/>
      <name val="Sylfaen"/>
      <family val="2"/>
      <scheme val="minor"/>
    </font>
    <font>
      <sz val="11"/>
      <color rgb="FF9C57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b/>
      <sz val="11"/>
      <color theme="1"/>
      <name val="Sylfaen"/>
      <family val="2"/>
      <scheme val="minor"/>
    </font>
    <font>
      <sz val="11"/>
      <color theme="0"/>
      <name val="Sylfaen"/>
      <family val="2"/>
      <scheme val="minor"/>
    </font>
    <font>
      <b/>
      <sz val="11"/>
      <name val="Sylfaen"/>
      <family val="1"/>
      <scheme val="minor"/>
    </font>
    <font>
      <b/>
      <sz val="11"/>
      <name val="Trebuchet MS"/>
      <family val="2"/>
      <scheme val="major"/>
    </font>
    <font>
      <sz val="11"/>
      <name val="Trebuchet MS"/>
      <family val="2"/>
      <scheme val="major"/>
    </font>
    <font>
      <sz val="10"/>
      <color rgb="FF000000"/>
      <name val="Times New Roman"/>
      <family val="1"/>
    </font>
    <font>
      <b/>
      <sz val="14"/>
      <name val="Trebuchet MS"/>
      <family val="2"/>
      <scheme val="major"/>
    </font>
    <font>
      <sz val="12"/>
      <name val="Microsoft YaHei"/>
      <family val="2"/>
    </font>
    <font>
      <sz val="12"/>
      <name val="Sylfaen"/>
      <family val="1"/>
      <scheme val="minor"/>
    </font>
    <font>
      <sz val="12"/>
      <color theme="0"/>
      <name val="Trebuchet MS"/>
      <family val="2"/>
      <scheme val="major"/>
    </font>
    <font>
      <b/>
      <sz val="12"/>
      <color theme="0"/>
      <name val="Trebuchet MS"/>
      <family val="2"/>
      <scheme val="major"/>
    </font>
    <font>
      <b/>
      <sz val="18"/>
      <name val="Trebuchet MS"/>
      <family val="2"/>
      <scheme val="major"/>
    </font>
    <font>
      <sz val="22"/>
      <color theme="1" tint="0.24994659260841701"/>
      <name val="Trebuchet MS"/>
      <family val="2"/>
      <scheme val="major"/>
    </font>
    <font>
      <b/>
      <sz val="24"/>
      <color theme="3" tint="0.34998626667073579"/>
      <name val="Trebuchet MS"/>
      <family val="2"/>
      <scheme val="major"/>
    </font>
    <font>
      <sz val="12"/>
      <color theme="0"/>
      <name val="Microsoft YaHei"/>
      <family val="2"/>
    </font>
    <font>
      <sz val="8"/>
      <name val="Sylfaen"/>
      <family val="1"/>
      <scheme val="minor"/>
    </font>
    <font>
      <sz val="18"/>
      <name val="Trebuchet MS"/>
      <family val="2"/>
      <scheme val="major"/>
    </font>
    <font>
      <b/>
      <sz val="14"/>
      <color theme="0"/>
      <name val="Trebuchet MS"/>
      <family val="2"/>
      <scheme val="major"/>
    </font>
    <font>
      <b/>
      <u/>
      <sz val="14"/>
      <name val="Trebuchet MS"/>
      <family val="2"/>
      <scheme val="major"/>
    </font>
    <font>
      <u/>
      <sz val="11"/>
      <name val="Sylfaen"/>
      <family val="1"/>
      <scheme val="minor"/>
    </font>
    <font>
      <b/>
      <u/>
      <sz val="14"/>
      <color theme="0"/>
      <name val="Trebuchet MS"/>
      <family val="2"/>
      <scheme val="major"/>
    </font>
    <font>
      <sz val="11"/>
      <color rgb="FF58595B"/>
      <name val="Myriad Pro"/>
    </font>
    <font>
      <sz val="11"/>
      <color rgb="FF58595B"/>
      <name val="Trebuchet MS"/>
      <family val="2"/>
      <scheme val="major"/>
    </font>
    <font>
      <sz val="11"/>
      <color rgb="FF000000"/>
      <name val="Arial"/>
      <family val="2"/>
      <charset val="1"/>
    </font>
    <font>
      <b/>
      <i/>
      <sz val="16"/>
      <color rgb="FF000000"/>
      <name val="Arial"/>
      <family val="2"/>
      <charset val="1"/>
    </font>
    <font>
      <b/>
      <i/>
      <u/>
      <sz val="11"/>
      <color rgb="FF000000"/>
      <name val="Arial"/>
      <family val="2"/>
      <charset val="1"/>
    </font>
    <font>
      <sz val="11"/>
      <color rgb="FF000000"/>
      <name val="Calibri"/>
      <family val="2"/>
      <charset val="1"/>
    </font>
    <font>
      <sz val="11"/>
      <name val="Sylfaen"/>
      <family val="2"/>
      <scheme val="minor"/>
    </font>
    <font>
      <b/>
      <sz val="12"/>
      <name val="Trebuchet MS"/>
      <family val="2"/>
      <scheme val="major"/>
    </font>
    <font>
      <b/>
      <sz val="22"/>
      <color theme="1" tint="0.24994659260841701"/>
      <name val="Trebuchet MS"/>
      <family val="2"/>
      <scheme val="major"/>
    </font>
    <font>
      <b/>
      <sz val="11"/>
      <color theme="1" tint="0.24994659260841701"/>
      <name val="Trebuchet MS"/>
      <family val="2"/>
      <scheme val="major"/>
    </font>
    <font>
      <b/>
      <sz val="12"/>
      <color theme="1" tint="0.24994659260841701"/>
      <name val="Trebuchet MS"/>
      <family val="2"/>
      <scheme val="major"/>
    </font>
    <font>
      <sz val="11"/>
      <color theme="0"/>
      <name val="Trebuchet MS"/>
      <family val="2"/>
      <scheme val="major"/>
    </font>
    <font>
      <b/>
      <sz val="14"/>
      <color theme="1" tint="0.24994659260841701"/>
      <name val="Trebuchet MS"/>
      <family val="2"/>
      <scheme val="major"/>
    </font>
    <font>
      <b/>
      <u/>
      <sz val="14"/>
      <name val="Trebuchet MS"/>
      <family val="2"/>
    </font>
    <font>
      <b/>
      <sz val="14"/>
      <name val="Trebuchet MS"/>
      <family val="2"/>
    </font>
    <font>
      <sz val="11"/>
      <color theme="1" tint="0.24994659260841701"/>
      <name val="Sylfaen"/>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bgColor indexed="64"/>
      </patternFill>
    </fill>
    <fill>
      <patternFill patternType="solid">
        <fgColor theme="7" tint="-0.499984740745262"/>
        <bgColor indexed="64"/>
      </patternFill>
    </fill>
    <fill>
      <patternFill patternType="solid">
        <fgColor theme="3" tint="0.249977111117893"/>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int="-0.249977111117893"/>
      </top>
      <bottom/>
      <diagonal/>
    </border>
    <border>
      <left/>
      <right/>
      <top/>
      <bottom style="thin">
        <color theme="7" tint="-0.249977111117893"/>
      </bottom>
      <diagonal/>
    </border>
    <border>
      <left/>
      <right/>
      <top style="thin">
        <color theme="7" tint="-0.249977111117893"/>
      </top>
      <bottom style="thin">
        <color theme="7" tint="-0.249977111117893"/>
      </bottom>
      <diagonal/>
    </border>
    <border>
      <left/>
      <right/>
      <top/>
      <bottom style="thin">
        <color rgb="FFCB6A12"/>
      </bottom>
      <diagonal/>
    </border>
    <border>
      <left/>
      <right/>
      <top style="thin">
        <color theme="4" tint="-0.499984740745262"/>
      </top>
      <bottom/>
      <diagonal/>
    </border>
    <border>
      <left/>
      <right/>
      <top style="thin">
        <color theme="4" tint="-0.249977111117893"/>
      </top>
      <bottom style="thin">
        <color theme="7" tint="-0.249977111117893"/>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s>
  <cellStyleXfs count="57">
    <xf numFmtId="0" fontId="0" fillId="0" borderId="0">
      <alignment horizontal="left" vertical="center" wrapText="1"/>
    </xf>
    <xf numFmtId="0" fontId="4" fillId="0" borderId="0" applyNumberFormat="0" applyFill="0" applyProtection="0">
      <alignment horizontal="center" vertical="top" wrapText="1"/>
    </xf>
    <xf numFmtId="0" fontId="6" fillId="0" borderId="0" applyNumberFormat="0" applyFill="0" applyProtection="0">
      <alignment horizontal="right" vertical="center"/>
    </xf>
    <xf numFmtId="0" fontId="6" fillId="0" borderId="0" applyNumberFormat="0" applyFill="0" applyProtection="0">
      <alignment horizontal="left" vertical="center"/>
    </xf>
    <xf numFmtId="0" fontId="4" fillId="0" borderId="0" applyNumberFormat="0" applyFill="0" applyBorder="0" applyProtection="0">
      <alignment horizontal="center" vertical="center"/>
    </xf>
    <xf numFmtId="168" fontId="5" fillId="0" borderId="0" applyFont="0" applyFill="0" applyBorder="0" applyProtection="0">
      <alignment horizontal="right" vertical="center"/>
    </xf>
    <xf numFmtId="0" fontId="3" fillId="0" borderId="0" applyNumberFormat="0" applyFill="0" applyBorder="0" applyProtection="0">
      <alignment horizontal="center" vertical="center"/>
    </xf>
    <xf numFmtId="14" fontId="6" fillId="2" borderId="0" applyFill="0" applyBorder="0">
      <alignment horizontal="left" vertical="center"/>
    </xf>
    <xf numFmtId="0" fontId="6" fillId="0" borderId="0" applyNumberFormat="0" applyFill="0" applyBorder="0" applyProtection="0">
      <alignment horizontal="center" vertical="center"/>
    </xf>
    <xf numFmtId="167" fontId="4" fillId="2" borderId="0" applyFont="0" applyFill="0" applyBorder="0" applyAlignment="0">
      <alignment vertical="center" wrapText="1"/>
    </xf>
    <xf numFmtId="0" fontId="7" fillId="0" borderId="0" applyNumberFormat="0" applyFill="0" applyBorder="0" applyAlignment="0" applyProtection="0">
      <alignment horizontal="left" vertical="center" wrapText="1"/>
    </xf>
    <xf numFmtId="0" fontId="7" fillId="0" borderId="0" applyNumberFormat="0" applyFill="0" applyBorder="0" applyAlignment="0" applyProtection="0">
      <alignment horizontal="left" vertical="center" wrapText="1"/>
    </xf>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16" fillId="0" borderId="0" applyNumberFormat="0" applyFill="0" applyBorder="0" applyAlignment="0" applyProtection="0"/>
    <xf numFmtId="0" fontId="5" fillId="9" borderId="5" applyNumberFormat="0" applyFont="0" applyAlignment="0" applyProtection="0"/>
    <xf numFmtId="0" fontId="17" fillId="0" borderId="6"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0" borderId="0"/>
    <xf numFmtId="0" fontId="40" fillId="0" borderId="0"/>
    <xf numFmtId="0" fontId="41" fillId="0" borderId="0" applyBorder="0" applyProtection="0">
      <alignment horizontal="center" textRotation="90"/>
    </xf>
    <xf numFmtId="0" fontId="42" fillId="0" borderId="0" applyBorder="0" applyProtection="0"/>
    <xf numFmtId="169" fontId="42" fillId="0" borderId="0" applyBorder="0" applyProtection="0"/>
    <xf numFmtId="0" fontId="43" fillId="0" borderId="0" applyBorder="0" applyProtection="0"/>
  </cellStyleXfs>
  <cellXfs count="130">
    <xf numFmtId="0" fontId="0" fillId="0" borderId="0" xfId="0">
      <alignment horizontal="left" vertical="center" wrapText="1"/>
    </xf>
    <xf numFmtId="14" fontId="6" fillId="0" borderId="0" xfId="7" applyFill="1">
      <alignment horizontal="left" vertical="center"/>
    </xf>
    <xf numFmtId="167" fontId="4" fillId="0" borderId="0" xfId="9" applyFill="1" applyAlignment="1">
      <alignment horizontal="center" vertical="top" wrapText="1"/>
    </xf>
    <xf numFmtId="0" fontId="7" fillId="0" borderId="0" xfId="10" applyAlignment="1">
      <alignment horizontal="center" vertical="top" wrapText="1"/>
    </xf>
    <xf numFmtId="0" fontId="4" fillId="0" borderId="0" xfId="1" applyAlignment="1">
      <alignment horizontal="center" vertical="center" wrapText="1"/>
    </xf>
    <xf numFmtId="0" fontId="21" fillId="0" borderId="0" xfId="0" applyFont="1">
      <alignment horizontal="left" vertical="center" wrapText="1"/>
    </xf>
    <xf numFmtId="0" fontId="23" fillId="0" borderId="0" xfId="0" applyFont="1" applyAlignment="1">
      <alignment horizontal="center" vertical="center" wrapText="1"/>
    </xf>
    <xf numFmtId="168" fontId="23" fillId="0" borderId="0" xfId="5" applyFont="1" applyFill="1" applyBorder="1">
      <alignment horizontal="right" vertical="center"/>
    </xf>
    <xf numFmtId="0" fontId="0" fillId="34" borderId="0" xfId="0" applyFill="1">
      <alignment horizontal="left" vertical="center" wrapText="1"/>
    </xf>
    <xf numFmtId="0" fontId="23" fillId="34" borderId="0" xfId="0" applyFont="1" applyFill="1" applyAlignment="1">
      <alignment horizontal="center" vertical="center" wrapText="1"/>
    </xf>
    <xf numFmtId="168" fontId="0" fillId="34" borderId="0" xfId="5" applyFont="1" applyFill="1" applyBorder="1">
      <alignment horizontal="right" vertical="center"/>
    </xf>
    <xf numFmtId="0" fontId="26" fillId="34" borderId="0" xfId="0" applyFont="1" applyFill="1" applyAlignment="1">
      <alignment horizontal="center" vertical="center" wrapText="1"/>
    </xf>
    <xf numFmtId="0" fontId="0" fillId="35" borderId="0" xfId="0" applyFill="1">
      <alignment horizontal="left" vertical="center" wrapText="1"/>
    </xf>
    <xf numFmtId="168" fontId="0" fillId="35" borderId="0" xfId="5" applyFont="1" applyFill="1" applyBorder="1" applyAlignment="1">
      <alignment horizontal="right" vertical="center" wrapText="1"/>
    </xf>
    <xf numFmtId="0" fontId="23" fillId="34" borderId="0" xfId="0" applyFont="1" applyFill="1">
      <alignment horizontal="left" vertical="center" wrapText="1"/>
    </xf>
    <xf numFmtId="0" fontId="21" fillId="34" borderId="0" xfId="0" applyFont="1" applyFill="1">
      <alignment horizontal="left" vertical="center" wrapText="1"/>
    </xf>
    <xf numFmtId="168" fontId="23" fillId="34" borderId="0" xfId="5" applyFont="1" applyFill="1" applyBorder="1">
      <alignment horizontal="right" vertical="center"/>
    </xf>
    <xf numFmtId="0" fontId="27" fillId="34" borderId="0" xfId="0" applyFont="1" applyFill="1" applyAlignment="1">
      <alignment horizontal="center" vertical="center" wrapText="1"/>
    </xf>
    <xf numFmtId="0" fontId="28" fillId="35" borderId="0" xfId="0" applyFont="1" applyFill="1" applyAlignment="1">
      <alignment horizontal="center" vertical="center" wrapText="1"/>
    </xf>
    <xf numFmtId="0" fontId="26" fillId="34" borderId="0" xfId="0" applyFont="1" applyFill="1">
      <alignment horizontal="left" vertical="center" wrapText="1"/>
    </xf>
    <xf numFmtId="0" fontId="29" fillId="0" borderId="0" xfId="1" applyFont="1" applyAlignment="1">
      <alignment horizontal="center" vertical="center" wrapText="1"/>
    </xf>
    <xf numFmtId="168" fontId="27" fillId="34" borderId="0" xfId="5" applyFont="1" applyFill="1" applyBorder="1">
      <alignment horizontal="right" vertical="center"/>
    </xf>
    <xf numFmtId="0" fontId="23" fillId="36" borderId="0" xfId="0" applyFont="1" applyFill="1" applyAlignment="1">
      <alignment horizontal="center" vertical="center" wrapText="1"/>
    </xf>
    <xf numFmtId="0" fontId="21" fillId="36" borderId="0" xfId="0" applyFont="1" applyFill="1">
      <alignment horizontal="left" vertical="center" wrapText="1"/>
    </xf>
    <xf numFmtId="168" fontId="23" fillId="36" borderId="0" xfId="5" applyFont="1" applyFill="1" applyBorder="1">
      <alignment horizontal="right" vertical="center"/>
    </xf>
    <xf numFmtId="0" fontId="21" fillId="0" borderId="8" xfId="0" applyFont="1" applyBorder="1">
      <alignment horizontal="left" vertical="center" wrapText="1"/>
    </xf>
    <xf numFmtId="0" fontId="23" fillId="36" borderId="8" xfId="0" applyFont="1" applyFill="1" applyBorder="1" applyAlignment="1">
      <alignment horizontal="center" vertical="center" wrapText="1"/>
    </xf>
    <xf numFmtId="0" fontId="21" fillId="36" borderId="8" xfId="0" applyFont="1" applyFill="1" applyBorder="1">
      <alignment horizontal="left" vertical="center" wrapText="1"/>
    </xf>
    <xf numFmtId="0" fontId="21" fillId="36" borderId="9" xfId="0" applyFont="1" applyFill="1" applyBorder="1">
      <alignment horizontal="left" vertical="center" wrapText="1"/>
    </xf>
    <xf numFmtId="0" fontId="19" fillId="0" borderId="0" xfId="0" applyFont="1">
      <alignment horizontal="left" vertical="center" wrapText="1"/>
    </xf>
    <xf numFmtId="0" fontId="25" fillId="0" borderId="0" xfId="0" applyFont="1">
      <alignment horizontal="left" vertical="center" wrapText="1"/>
    </xf>
    <xf numFmtId="0" fontId="27" fillId="36" borderId="9" xfId="0" applyFont="1" applyFill="1" applyBorder="1" applyAlignment="1">
      <alignment horizontal="center" vertical="center" wrapText="1"/>
    </xf>
    <xf numFmtId="0" fontId="24" fillId="37" borderId="0" xfId="0" applyFont="1" applyFill="1" applyAlignment="1">
      <alignment horizontal="center" vertical="center" wrapText="1"/>
    </xf>
    <xf numFmtId="0" fontId="23" fillId="36" borderId="0" xfId="0" applyFont="1" applyFill="1">
      <alignment horizontal="left" vertical="center" wrapText="1"/>
    </xf>
    <xf numFmtId="0" fontId="27" fillId="36" borderId="0" xfId="0" applyFont="1" applyFill="1" applyAlignment="1">
      <alignment horizontal="center" vertical="center" wrapText="1"/>
    </xf>
    <xf numFmtId="0" fontId="27" fillId="36" borderId="7" xfId="0" applyFont="1" applyFill="1" applyBorder="1" applyAlignment="1">
      <alignment horizontal="center" vertical="center" wrapText="1"/>
    </xf>
    <xf numFmtId="0" fontId="0" fillId="36" borderId="0" xfId="0" applyFill="1">
      <alignment horizontal="left" vertical="center" wrapText="1"/>
    </xf>
    <xf numFmtId="0" fontId="23" fillId="0" borderId="0" xfId="0" applyFont="1">
      <alignment horizontal="left" vertical="center" wrapText="1"/>
    </xf>
    <xf numFmtId="0" fontId="28" fillId="0" borderId="0" xfId="0" applyFont="1" applyAlignment="1">
      <alignment horizontal="center" vertical="center" wrapText="1"/>
    </xf>
    <xf numFmtId="0" fontId="27" fillId="37" borderId="0" xfId="0" applyFont="1" applyFill="1" applyAlignment="1">
      <alignment horizontal="center" vertical="center" wrapText="1"/>
    </xf>
    <xf numFmtId="0" fontId="23" fillId="35" borderId="0" xfId="0" applyFont="1" applyFill="1" applyAlignment="1">
      <alignment horizontal="center" vertical="center" wrapText="1"/>
    </xf>
    <xf numFmtId="0" fontId="33" fillId="0" borderId="0" xfId="0" applyFont="1" applyAlignment="1">
      <alignment horizontal="center" vertical="center" wrapText="1"/>
    </xf>
    <xf numFmtId="0" fontId="24" fillId="34" borderId="0" xfId="0" applyFont="1" applyFill="1" applyAlignment="1">
      <alignment horizontal="center" vertical="center" wrapText="1"/>
    </xf>
    <xf numFmtId="0" fontId="31" fillId="34" borderId="0" xfId="0" applyFont="1" applyFill="1" applyAlignment="1">
      <alignment horizontal="center" vertical="center" wrapText="1"/>
    </xf>
    <xf numFmtId="0" fontId="34" fillId="37" borderId="0" xfId="0" applyFont="1" applyFill="1">
      <alignment horizontal="left" vertical="center" wrapText="1"/>
    </xf>
    <xf numFmtId="0" fontId="23" fillId="35" borderId="0" xfId="0" applyFont="1" applyFill="1">
      <alignment horizontal="left" vertical="center" wrapText="1"/>
    </xf>
    <xf numFmtId="0" fontId="21" fillId="35" borderId="0" xfId="0" applyFont="1" applyFill="1">
      <alignment horizontal="left" vertical="center" wrapText="1"/>
    </xf>
    <xf numFmtId="0" fontId="21" fillId="37" borderId="0" xfId="0" applyFont="1" applyFill="1">
      <alignment horizontal="left" vertical="center" wrapText="1"/>
    </xf>
    <xf numFmtId="168" fontId="23" fillId="37" borderId="0" xfId="5" applyFont="1" applyFill="1" applyBorder="1">
      <alignment horizontal="right" vertical="center"/>
    </xf>
    <xf numFmtId="0" fontId="35" fillId="0" borderId="0" xfId="0" applyFont="1" applyAlignment="1">
      <alignment horizontal="center" vertical="center" wrapText="1"/>
    </xf>
    <xf numFmtId="0" fontId="36" fillId="34" borderId="0" xfId="0" applyFont="1" applyFill="1">
      <alignment horizontal="left" vertical="center" wrapText="1"/>
    </xf>
    <xf numFmtId="0" fontId="35" fillId="34" borderId="0" xfId="0" applyFont="1" applyFill="1" applyAlignment="1">
      <alignment horizontal="center" vertical="center" wrapText="1"/>
    </xf>
    <xf numFmtId="0" fontId="35" fillId="36" borderId="0" xfId="0" applyFont="1" applyFill="1" applyAlignment="1">
      <alignment horizontal="center" vertical="center" wrapText="1"/>
    </xf>
    <xf numFmtId="0" fontId="35" fillId="34" borderId="0" xfId="0" applyFont="1" applyFill="1">
      <alignment horizontal="left" vertical="center" wrapText="1"/>
    </xf>
    <xf numFmtId="0" fontId="37" fillId="37" borderId="0" xfId="0" applyFont="1" applyFill="1">
      <alignment horizontal="left" vertical="center" wrapText="1"/>
    </xf>
    <xf numFmtId="0" fontId="35" fillId="35" borderId="0" xfId="0" applyFont="1" applyFill="1">
      <alignment horizontal="left" vertical="center" wrapText="1"/>
    </xf>
    <xf numFmtId="0" fontId="35" fillId="36" borderId="0" xfId="0" applyFont="1" applyFill="1">
      <alignment horizontal="left"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lignment horizontal="left" vertical="center" wrapText="1"/>
    </xf>
    <xf numFmtId="0" fontId="35" fillId="37" borderId="0" xfId="0" applyFont="1" applyFill="1" applyAlignment="1">
      <alignment horizontal="center" vertical="center" wrapText="1"/>
    </xf>
    <xf numFmtId="0" fontId="38" fillId="0" borderId="0" xfId="0" applyFont="1">
      <alignment horizontal="left" vertical="center" wrapText="1"/>
    </xf>
    <xf numFmtId="0" fontId="39" fillId="0" borderId="0" xfId="0" applyFont="1">
      <alignment horizontal="left" vertical="center" wrapText="1"/>
    </xf>
    <xf numFmtId="0" fontId="4" fillId="0" borderId="0" xfId="1" applyAlignment="1">
      <alignment horizontal="center" wrapText="1"/>
    </xf>
    <xf numFmtId="167" fontId="4" fillId="0" borderId="0" xfId="9" applyFill="1" applyAlignment="1">
      <alignment horizontal="center" wrapText="1"/>
    </xf>
    <xf numFmtId="0" fontId="7" fillId="0" borderId="0" xfId="10" applyAlignment="1">
      <alignment horizontal="center" wrapText="1"/>
    </xf>
    <xf numFmtId="0" fontId="44" fillId="0" borderId="0" xfId="0" applyFont="1">
      <alignment horizontal="left" vertical="center" wrapText="1"/>
    </xf>
    <xf numFmtId="0" fontId="45" fillId="0" borderId="0" xfId="0" applyFont="1" applyAlignment="1">
      <alignment horizontal="center" vertical="center" wrapText="1"/>
    </xf>
    <xf numFmtId="168" fontId="0" fillId="0" borderId="0" xfId="5" applyFont="1">
      <alignment horizontal="right" vertical="center"/>
    </xf>
    <xf numFmtId="0" fontId="46" fillId="0" borderId="0" xfId="1" applyFont="1" applyAlignment="1">
      <alignment horizontal="center" vertical="center" wrapText="1"/>
    </xf>
    <xf numFmtId="0" fontId="47" fillId="0" borderId="0" xfId="1" applyFont="1" applyAlignment="1">
      <alignment horizontal="center" wrapText="1"/>
    </xf>
    <xf numFmtId="167" fontId="47" fillId="0" borderId="0" xfId="9" applyFont="1" applyFill="1" applyAlignment="1">
      <alignment horizontal="center" wrapText="1"/>
    </xf>
    <xf numFmtId="0" fontId="48" fillId="0" borderId="0" xfId="10" applyFont="1" applyAlignment="1">
      <alignment horizontal="center" wrapText="1"/>
    </xf>
    <xf numFmtId="0" fontId="0" fillId="0" borderId="7" xfId="0" applyBorder="1">
      <alignment horizontal="left" vertical="center" wrapText="1"/>
    </xf>
    <xf numFmtId="168" fontId="0" fillId="0" borderId="7" xfId="5" applyFont="1" applyBorder="1">
      <alignment horizontal="right" vertical="center"/>
    </xf>
    <xf numFmtId="0" fontId="23" fillId="37" borderId="0" xfId="0" applyFont="1" applyFill="1">
      <alignment horizontal="left" vertical="center" wrapText="1"/>
    </xf>
    <xf numFmtId="0" fontId="35" fillId="37" borderId="0" xfId="0" applyFont="1" applyFill="1">
      <alignment horizontal="left" vertical="center" wrapText="1"/>
    </xf>
    <xf numFmtId="0" fontId="49" fillId="37" borderId="0" xfId="0" applyFont="1" applyFill="1" applyAlignment="1">
      <alignment horizontal="center" vertical="center" wrapText="1"/>
    </xf>
    <xf numFmtId="0" fontId="27" fillId="34" borderId="0" xfId="0" applyFont="1" applyFill="1">
      <alignment horizontal="left" vertical="center" wrapText="1"/>
    </xf>
    <xf numFmtId="168" fontId="27" fillId="37" borderId="0" xfId="5" applyFont="1" applyFill="1" applyBorder="1">
      <alignment horizontal="right" vertical="center"/>
    </xf>
    <xf numFmtId="0" fontId="35" fillId="35" borderId="0" xfId="0" applyFont="1" applyFill="1" applyAlignment="1">
      <alignment horizontal="center" vertical="center" wrapText="1"/>
    </xf>
    <xf numFmtId="168" fontId="23" fillId="37" borderId="0" xfId="5" applyFont="1" applyFill="1" applyBorder="1" applyAlignment="1">
      <alignment horizontal="left" vertical="center" wrapText="1"/>
    </xf>
    <xf numFmtId="168" fontId="27" fillId="36" borderId="0" xfId="5" applyFont="1" applyFill="1">
      <alignment horizontal="right" vertical="center"/>
    </xf>
    <xf numFmtId="168" fontId="50" fillId="0" borderId="0" xfId="5" applyFont="1" applyBorder="1">
      <alignment horizontal="right" vertical="center"/>
    </xf>
    <xf numFmtId="0" fontId="51" fillId="0" borderId="10" xfId="0" applyFont="1" applyBorder="1" applyAlignment="1">
      <alignment horizontal="center" vertical="center" wrapText="1"/>
    </xf>
    <xf numFmtId="0" fontId="52" fillId="0" borderId="0" xfId="0" applyFont="1" applyAlignment="1">
      <alignment horizontal="center" vertical="center" wrapText="1"/>
    </xf>
    <xf numFmtId="0" fontId="51" fillId="0" borderId="0" xfId="0" applyFont="1" applyAlignment="1">
      <alignment horizontal="center" vertical="center" wrapText="1"/>
    </xf>
    <xf numFmtId="168" fontId="27" fillId="34" borderId="0" xfId="5" applyFont="1" applyFill="1">
      <alignment horizontal="right" vertical="center"/>
    </xf>
    <xf numFmtId="0" fontId="31" fillId="37" borderId="0" xfId="0" applyFont="1" applyFill="1" applyAlignment="1">
      <alignment horizontal="center" vertical="center" wrapText="1"/>
    </xf>
    <xf numFmtId="0" fontId="53" fillId="0" borderId="11" xfId="0" applyFont="1" applyBorder="1">
      <alignment horizontal="left" vertical="center" wrapText="1"/>
    </xf>
    <xf numFmtId="0" fontId="23" fillId="0" borderId="7" xfId="0" applyFont="1" applyBorder="1" applyAlignment="1">
      <alignment horizontal="center" vertical="center" wrapText="1"/>
    </xf>
    <xf numFmtId="168" fontId="23" fillId="0" borderId="7" xfId="5" applyFont="1" applyFill="1" applyBorder="1">
      <alignment horizontal="right" vertical="center"/>
    </xf>
    <xf numFmtId="168" fontId="23" fillId="0" borderId="8" xfId="5" applyFont="1" applyFill="1" applyBorder="1">
      <alignment horizontal="right" vertical="center"/>
    </xf>
    <xf numFmtId="0" fontId="35" fillId="0" borderId="9" xfId="0" applyFont="1" applyBorder="1" applyAlignment="1">
      <alignment horizontal="center" vertical="center" wrapText="1"/>
    </xf>
    <xf numFmtId="168" fontId="23" fillId="0" borderId="9" xfId="5" applyFont="1" applyFill="1" applyBorder="1">
      <alignment horizontal="right" vertical="center"/>
    </xf>
    <xf numFmtId="0" fontId="23" fillId="0" borderId="9" xfId="0" applyFont="1" applyBorder="1" applyAlignment="1">
      <alignment horizontal="center" vertical="center" wrapText="1"/>
    </xf>
    <xf numFmtId="0" fontId="23" fillId="36" borderId="7" xfId="0" applyFont="1" applyFill="1" applyBorder="1" applyAlignment="1">
      <alignment horizontal="center" vertical="center" wrapText="1"/>
    </xf>
    <xf numFmtId="0" fontId="44" fillId="0" borderId="7" xfId="0" applyFont="1" applyBorder="1">
      <alignment horizontal="left" vertical="center" wrapText="1"/>
    </xf>
    <xf numFmtId="0" fontId="0" fillId="0" borderId="9" xfId="0" applyBorder="1">
      <alignment horizontal="left" vertical="center" wrapText="1"/>
    </xf>
    <xf numFmtId="0" fontId="23" fillId="0" borderId="8" xfId="0" applyFont="1" applyBorder="1" applyAlignment="1">
      <alignment horizontal="center" vertical="center" wrapText="1"/>
    </xf>
    <xf numFmtId="0" fontId="27" fillId="36" borderId="8" xfId="0" applyFont="1" applyFill="1" applyBorder="1" applyAlignment="1">
      <alignment horizontal="center" vertical="center" wrapText="1"/>
    </xf>
    <xf numFmtId="0" fontId="23" fillId="36" borderId="9" xfId="0" applyFont="1" applyFill="1" applyBorder="1" applyAlignment="1">
      <alignment horizontal="center" vertical="center" wrapText="1"/>
    </xf>
    <xf numFmtId="0" fontId="23" fillId="0" borderId="9" xfId="0" applyFont="1" applyBorder="1">
      <alignment horizontal="left" vertical="center" wrapText="1"/>
    </xf>
    <xf numFmtId="0" fontId="21" fillId="0" borderId="7" xfId="0" applyFont="1" applyBorder="1">
      <alignment horizontal="left" vertical="center" wrapText="1"/>
    </xf>
    <xf numFmtId="0" fontId="21" fillId="0" borderId="9" xfId="0" applyFont="1" applyBorder="1">
      <alignment horizontal="left" vertical="center" wrapText="1"/>
    </xf>
    <xf numFmtId="168" fontId="23" fillId="0" borderId="12" xfId="5" applyFont="1" applyFill="1" applyBorder="1">
      <alignment horizontal="right" vertical="center"/>
    </xf>
    <xf numFmtId="0" fontId="21" fillId="0" borderId="12" xfId="0" applyFont="1" applyBorder="1">
      <alignment horizontal="left" vertical="center" wrapText="1"/>
    </xf>
    <xf numFmtId="0" fontId="23" fillId="35" borderId="12" xfId="0" applyFont="1" applyFill="1" applyBorder="1" applyAlignment="1">
      <alignment horizontal="center" vertical="center" wrapText="1"/>
    </xf>
    <xf numFmtId="0" fontId="23" fillId="0" borderId="12" xfId="0" applyFont="1" applyBorder="1" applyAlignment="1">
      <alignment horizontal="center" vertical="center" wrapText="1"/>
    </xf>
    <xf numFmtId="0" fontId="27" fillId="34" borderId="14" xfId="0" applyFont="1" applyFill="1" applyBorder="1" applyAlignment="1">
      <alignment horizontal="center" vertical="center" wrapText="1"/>
    </xf>
    <xf numFmtId="168" fontId="23" fillId="0" borderId="15" xfId="5" applyFont="1" applyFill="1" applyBorder="1">
      <alignment horizontal="right" vertical="center"/>
    </xf>
    <xf numFmtId="0" fontId="21" fillId="0" borderId="15" xfId="0" applyFont="1" applyBorder="1">
      <alignment horizontal="left" vertical="center" wrapText="1"/>
    </xf>
    <xf numFmtId="0" fontId="23" fillId="35" borderId="15"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23" fillId="0" borderId="15" xfId="0" applyFont="1" applyBorder="1" applyAlignment="1">
      <alignment horizontal="center" vertical="center" wrapText="1"/>
    </xf>
    <xf numFmtId="168" fontId="23" fillId="0" borderId="13" xfId="5" applyFont="1" applyFill="1" applyBorder="1">
      <alignment horizontal="right" vertical="center"/>
    </xf>
    <xf numFmtId="0" fontId="21" fillId="0" borderId="13" xfId="0" applyFont="1" applyBorder="1">
      <alignment horizontal="left" vertical="center" wrapText="1"/>
    </xf>
    <xf numFmtId="0" fontId="27" fillId="34" borderId="15" xfId="0" applyFont="1" applyFill="1" applyBorder="1" applyAlignment="1">
      <alignment horizontal="center" vertical="center" wrapText="1"/>
    </xf>
    <xf numFmtId="0" fontId="21" fillId="34" borderId="15" xfId="0" applyFont="1" applyFill="1" applyBorder="1">
      <alignment horizontal="left" vertical="center" wrapText="1"/>
    </xf>
    <xf numFmtId="0" fontId="21" fillId="34" borderId="14" xfId="0" applyFont="1" applyFill="1" applyBorder="1">
      <alignment horizontal="left" vertical="center" wrapText="1"/>
    </xf>
    <xf numFmtId="168" fontId="23" fillId="0" borderId="14" xfId="5" applyFont="1" applyFill="1" applyBorder="1">
      <alignment horizontal="right" vertical="center"/>
    </xf>
    <xf numFmtId="0" fontId="23" fillId="0" borderId="14" xfId="0" applyFont="1" applyBorder="1" applyAlignment="1">
      <alignment horizontal="center" vertical="center" wrapText="1"/>
    </xf>
    <xf numFmtId="0" fontId="23" fillId="34" borderId="14" xfId="0" applyFont="1" applyFill="1" applyBorder="1">
      <alignment horizontal="left" vertical="center" wrapText="1"/>
    </xf>
    <xf numFmtId="0" fontId="26" fillId="34" borderId="14" xfId="0" applyFont="1" applyFill="1" applyBorder="1" applyAlignment="1">
      <alignment horizontal="center" vertical="center" wrapText="1"/>
    </xf>
    <xf numFmtId="0" fontId="3" fillId="0" borderId="0" xfId="6">
      <alignment horizontal="center" vertical="center"/>
    </xf>
    <xf numFmtId="0" fontId="6" fillId="0" borderId="0" xfId="8">
      <alignment horizontal="center" vertical="center"/>
    </xf>
    <xf numFmtId="0" fontId="6" fillId="0" borderId="0" xfId="2">
      <alignment horizontal="right" vertical="center"/>
    </xf>
  </cellXfs>
  <cellStyles count="57">
    <cellStyle name="20% - Colore 1" xfId="28" builtinId="30" customBuiltin="1"/>
    <cellStyle name="20% - Colore 2" xfId="32" builtinId="34" customBuiltin="1"/>
    <cellStyle name="20% - Colore 3" xfId="36" builtinId="38" customBuiltin="1"/>
    <cellStyle name="20% - Colore 4" xfId="40" builtinId="42" customBuiltin="1"/>
    <cellStyle name="20% - Colore 5" xfId="44" builtinId="46" customBuiltin="1"/>
    <cellStyle name="20% - Colore 6" xfId="48" builtinId="50" customBuiltin="1"/>
    <cellStyle name="40% - Colore 1" xfId="29" builtinId="31" customBuiltin="1"/>
    <cellStyle name="40% - Colore 2" xfId="33" builtinId="35" customBuiltin="1"/>
    <cellStyle name="40% - Colore 3" xfId="37" builtinId="39" customBuiltin="1"/>
    <cellStyle name="40% - Colore 4" xfId="41" builtinId="43" customBuiltin="1"/>
    <cellStyle name="40% - Colore 5" xfId="45" builtinId="47" customBuiltin="1"/>
    <cellStyle name="40% - Colore 6" xfId="49" builtinId="51" customBuiltin="1"/>
    <cellStyle name="60% - Colore 1" xfId="30" builtinId="32" customBuiltin="1"/>
    <cellStyle name="60% - Colore 2" xfId="34" builtinId="36" customBuiltin="1"/>
    <cellStyle name="60% - Colore 3" xfId="38" builtinId="40" customBuiltin="1"/>
    <cellStyle name="60% - Colore 4" xfId="42" builtinId="44" customBuiltin="1"/>
    <cellStyle name="60% - Colore 5" xfId="46" builtinId="48" customBuiltin="1"/>
    <cellStyle name="60% - Colore 6" xfId="50" builtinId="52" customBuiltin="1"/>
    <cellStyle name="Calcolo" xfId="21" builtinId="22" customBuiltin="1"/>
    <cellStyle name="Cella collegata" xfId="22" builtinId="24" customBuiltin="1"/>
    <cellStyle name="Cella da controllare" xfId="23" builtinId="23" customBuiltin="1"/>
    <cellStyle name="Collegamento ipertestuale" xfId="10" builtinId="8" customBuiltin="1"/>
    <cellStyle name="Collegamento ipertestuale visitato" xfId="11" builtinId="9" customBuiltin="1"/>
    <cellStyle name="Colore 1" xfId="27" builtinId="29" customBuiltin="1"/>
    <cellStyle name="Colore 2" xfId="31" builtinId="33" customBuiltin="1"/>
    <cellStyle name="Colore 3" xfId="35" builtinId="37" customBuiltin="1"/>
    <cellStyle name="Colore 4" xfId="39" builtinId="41" customBuiltin="1"/>
    <cellStyle name="Colore 5" xfId="43" builtinId="45" customBuiltin="1"/>
    <cellStyle name="Colore 6" xfId="47" builtinId="49" customBuiltin="1"/>
    <cellStyle name="Data" xfId="7" xr:uid="{00000000-0005-0000-0000-00001D000000}"/>
    <cellStyle name="Excel Built-in Normal" xfId="56" xr:uid="{00000000-0005-0000-0000-00001E000000}"/>
    <cellStyle name="Heading1" xfId="53" xr:uid="{00000000-0005-0000-0000-00001F000000}"/>
    <cellStyle name="Input" xfId="19" builtinId="20" customBuiltin="1"/>
    <cellStyle name="Migliaia" xfId="12" builtinId="3" customBuiltin="1"/>
    <cellStyle name="Migliaia [0]" xfId="13" builtinId="6" customBuiltin="1"/>
    <cellStyle name="Neutrale" xfId="18" builtinId="28" customBuiltin="1"/>
    <cellStyle name="Normale" xfId="0" builtinId="0" customBuiltin="1"/>
    <cellStyle name="Normale 2" xfId="51" xr:uid="{00000000-0005-0000-0000-000025000000}"/>
    <cellStyle name="Normale 3" xfId="52" xr:uid="{00000000-0005-0000-0000-000026000000}"/>
    <cellStyle name="Nota" xfId="25" builtinId="10" customBuiltin="1"/>
    <cellStyle name="Output" xfId="20" builtinId="21" customBuiltin="1"/>
    <cellStyle name="Percentuale" xfId="15" builtinId="5" customBuiltin="1"/>
    <cellStyle name="Phone" xfId="9" xr:uid="{00000000-0005-0000-0000-00002A000000}"/>
    <cellStyle name="Result" xfId="54" xr:uid="{00000000-0005-0000-0000-00002B000000}"/>
    <cellStyle name="Result2" xfId="55" xr:uid="{00000000-0005-0000-0000-00002C000000}"/>
    <cellStyle name="Testo avviso" xfId="24" builtinId="11" customBuiltin="1"/>
    <cellStyle name="Testo descrittivo" xfId="8" builtinId="53" customBuiltin="1"/>
    <cellStyle name="Titolo" xfId="6" builtinId="15" customBuiltin="1"/>
    <cellStyle name="Titolo 1" xfId="1" builtinId="16" customBuiltin="1"/>
    <cellStyle name="Titolo 2" xfId="2" builtinId="17" customBuiltin="1"/>
    <cellStyle name="Titolo 3" xfId="3" builtinId="18" customBuiltin="1"/>
    <cellStyle name="Titolo 4" xfId="4" builtinId="19" customBuiltin="1"/>
    <cellStyle name="Totale" xfId="26" builtinId="25" customBuiltin="1"/>
    <cellStyle name="Valore non valido" xfId="17" builtinId="27" customBuiltin="1"/>
    <cellStyle name="Valore valido" xfId="16" builtinId="26" customBuiltin="1"/>
    <cellStyle name="Valuta" xfId="5" builtinId="4" customBuiltin="1"/>
    <cellStyle name="Valuta [0]" xfId="14" builtinId="7" customBuiltin="1"/>
  </cellStyles>
  <dxfs count="39">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2"/>
        <color auto="1"/>
        <name val="Microsoft YaHei"/>
        <scheme val="none"/>
      </font>
      <fill>
        <patternFill patternType="solid">
          <fgColor indexed="64"/>
          <bgColor theme="3" tint="0.249977111117893"/>
        </patternFill>
      </fill>
    </dxf>
    <dxf>
      <font>
        <b val="0"/>
        <i val="0"/>
        <color theme="1" tint="0.24994659260841701"/>
      </font>
      <border>
        <left/>
        <right/>
      </border>
    </dxf>
    <dxf>
      <font>
        <b val="0"/>
        <i val="0"/>
        <color theme="1" tint="0.24994659260841701"/>
      </font>
      <border>
        <left/>
        <right/>
      </border>
    </dxf>
    <dxf>
      <font>
        <b val="0"/>
        <i val="0"/>
        <color theme="1" tint="0.24994659260841701"/>
      </font>
      <border>
        <left/>
        <right/>
        <top style="thin">
          <color theme="4" tint="-0.499984740745262"/>
        </top>
      </border>
    </dxf>
    <dxf>
      <font>
        <color theme="1" tint="0.24994659260841701"/>
      </font>
      <border>
        <left/>
        <right/>
        <top style="thin">
          <color theme="4"/>
        </top>
      </border>
    </dxf>
    <dxf>
      <font>
        <b val="0"/>
        <i val="0"/>
        <color theme="1" tint="0.24994659260841701"/>
      </font>
      <border>
        <left/>
        <right/>
      </border>
    </dxf>
    <dxf>
      <font>
        <b val="0"/>
        <i val="0"/>
        <color theme="1" tint="0.24994659260841701"/>
      </font>
      <border>
        <left/>
        <right/>
      </border>
    </dxf>
    <dxf>
      <font>
        <b/>
        <i val="0"/>
        <color theme="1" tint="0.24994659260841701"/>
      </font>
      <border>
        <left/>
        <right/>
        <top style="double">
          <color theme="4" tint="-0.499984740745262"/>
        </top>
      </border>
    </dxf>
    <dxf>
      <font>
        <b val="0"/>
        <i val="0"/>
        <color theme="0"/>
      </font>
      <fill>
        <patternFill patternType="solid">
          <fgColor theme="4"/>
          <bgColor theme="4" tint="-0.499984740745262"/>
        </patternFill>
      </fill>
      <border>
        <left/>
        <right/>
      </border>
    </dxf>
    <dxf>
      <font>
        <b val="0"/>
        <i val="0"/>
        <color theme="1" tint="0.24994659260841701"/>
      </font>
      <border>
        <left/>
        <right/>
        <top style="thin">
          <color theme="4" tint="-0.24994659260841701"/>
        </top>
        <bottom style="thin">
          <color theme="4" tint="-0.24994659260841701"/>
        </bottom>
      </border>
    </dxf>
  </dxfs>
  <tableStyles count="1" defaultTableStyle="TableStyleMedium2" defaultPivotStyle="PivotStyleLight16">
    <tableStyle name="Listino prezzi prodotti" pivot="0" count="9" xr9:uid="{00000000-0011-0000-FFFF-FFFF00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1348352</xdr:colOff>
      <xdr:row>1</xdr:row>
      <xdr:rowOff>63500</xdr:rowOff>
    </xdr:to>
    <xdr:pic>
      <xdr:nvPicPr>
        <xdr:cNvPr id="2" name="Immagine 1">
          <a:extLst>
            <a:ext uri="{FF2B5EF4-FFF2-40B4-BE49-F238E27FC236}">
              <a16:creationId xmlns:a16="http://schemas.microsoft.com/office/drawing/2014/main" id="{8509A471-7743-8C49-9719-8005C4DF7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06319" cy="1168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inoPrezziProdotti" displayName="ListinoPrezziProdotti" ref="A7:D66" totalsRowShown="0" headerRowDxfId="29">
  <autoFilter ref="A7:D66" xr:uid="{00000000-0009-0000-0100-000001000000}"/>
  <tableColumns count="4">
    <tableColumn id="1" xr3:uid="{00000000-0010-0000-0000-000001000000}" name="CODICE ARTICOLO" dataDxfId="28"/>
    <tableColumn id="2" xr3:uid="{00000000-0010-0000-0000-000002000000}" name="CATEGORIA MERCEOLOGICA" dataDxfId="27"/>
    <tableColumn id="3" xr3:uid="{00000000-0010-0000-0000-000003000000}" name="DESCRIZIONE" dataDxfId="26"/>
    <tableColumn id="4" xr3:uid="{00000000-0010-0000-0000-000004000000}" name="PREZZO" dataDxfId="25"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stinoPrezziProdotti4" displayName="ListinoPrezziProdotti4" ref="A7:D82" totalsRowShown="0" headerRowDxfId="24">
  <autoFilter ref="A7:D82" xr:uid="{00000000-0009-0000-0100-000003000000}"/>
  <tableColumns count="4">
    <tableColumn id="1" xr3:uid="{00000000-0010-0000-0100-000001000000}" name="CODICE ARTICOLO" dataDxfId="23"/>
    <tableColumn id="2" xr3:uid="{00000000-0010-0000-0100-000002000000}" name="CATEGORIA MERCEOLOGICA" dataDxfId="22"/>
    <tableColumn id="3" xr3:uid="{00000000-0010-0000-0100-000003000000}" name="DESCRIZIONE" dataDxfId="21"/>
    <tableColumn id="4" xr3:uid="{00000000-0010-0000-0100-000004000000}" name="PREZZO" dataDxfId="20"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ListinoPrezziProdotti45" displayName="ListinoPrezziProdotti45" ref="A7:D77" totalsRowShown="0" headerRowDxfId="19">
  <autoFilter ref="A7:D77" xr:uid="{00000000-0009-0000-0100-000004000000}"/>
  <tableColumns count="4">
    <tableColumn id="1" xr3:uid="{00000000-0010-0000-0200-000001000000}" name="CODICE ARTICOLO" dataDxfId="18"/>
    <tableColumn id="2" xr3:uid="{00000000-0010-0000-0200-000002000000}" name="CATEGORIA MERCEOLOGICA" dataDxfId="17"/>
    <tableColumn id="3" xr3:uid="{00000000-0010-0000-0200-000003000000}" name="DESCRIZIONE" dataDxfId="16"/>
    <tableColumn id="4" xr3:uid="{00000000-0010-0000-0200-000004000000}" name="PREZZO" dataDxfId="15"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istinoPrezziProdotti457" displayName="ListinoPrezziProdotti457" ref="A7:D122" totalsRowShown="0" headerRowDxfId="14">
  <autoFilter ref="A7:D122" xr:uid="{00000000-0009-0000-0100-000006000000}"/>
  <tableColumns count="4">
    <tableColumn id="1" xr3:uid="{00000000-0010-0000-0300-000001000000}" name="CODICE ARTICOLO" dataDxfId="13"/>
    <tableColumn id="2" xr3:uid="{00000000-0010-0000-0300-000002000000}" name="CATEGORIA MERCEOLOGICA" dataDxfId="12"/>
    <tableColumn id="3" xr3:uid="{00000000-0010-0000-0300-000003000000}" name="DESCRIZIONE" dataDxfId="11"/>
    <tableColumn id="4" xr3:uid="{00000000-0010-0000-0300-000004000000}" name="PREZZO" dataDxfId="10"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istinoPrezziProdotti456" displayName="ListinoPrezziProdotti456" ref="B7:E59" totalsRowShown="0" headerRowDxfId="9">
  <autoFilter ref="B7:E59" xr:uid="{00000000-0009-0000-0100-000005000000}"/>
  <tableColumns count="4">
    <tableColumn id="1" xr3:uid="{00000000-0010-0000-0400-000001000000}" name="CODICE ARTICOLO" dataDxfId="8"/>
    <tableColumn id="2" xr3:uid="{00000000-0010-0000-0400-000002000000}" name="CATEGORIA MERCEOLOGICA" dataDxfId="7"/>
    <tableColumn id="3" xr3:uid="{00000000-0010-0000-0400-000003000000}" name="DESCRIZIONE" dataDxfId="6"/>
    <tableColumn id="4" xr3:uid="{00000000-0010-0000-0400-000004000000}" name="PREZZO" dataDxfId="5"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ListinoPrezziProdotti453" displayName="ListinoPrezziProdotti453" ref="A7:D59" totalsRowShown="0" headerRowDxfId="4">
  <autoFilter ref="A7:D59" xr:uid="{00000000-0009-0000-0100-000002000000}"/>
  <tableColumns count="4">
    <tableColumn id="1" xr3:uid="{00000000-0010-0000-0500-000001000000}" name="CODICE ARTICOLO" dataDxfId="3"/>
    <tableColumn id="2" xr3:uid="{00000000-0010-0000-0500-000002000000}" name="CATEGORIA MERCEOLOGICA" dataDxfId="2"/>
    <tableColumn id="3" xr3:uid="{00000000-0010-0000-0500-000003000000}" name="DESCRIZIONE" dataDxfId="1"/>
    <tableColumn id="4" xr3:uid="{00000000-0010-0000-0500-000004000000}" name="PREZZO" dataDxfId="0" dataCellStyle="Valuta"/>
  </tableColumns>
  <tableStyleInfo name="Listino prezzi prodotti"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heme/theme1.xml><?xml version="1.0" encoding="utf-8"?>
<a:theme xmlns:a="http://schemas.openxmlformats.org/drawingml/2006/main" name="Office Theme">
  <a:themeElements>
    <a:clrScheme name="Product Price List">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Product Price List">
      <a:majorFont>
        <a:latin typeface="Trebuchet MS"/>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xttec.i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nexttec.i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nexttec.i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nexttec.i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nexttec.i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nexttec.it/"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nexttec.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sheetPr>
  <dimension ref="A1:XEZ424"/>
  <sheetViews>
    <sheetView showGridLines="0" tabSelected="1" zoomScaleNormal="100" workbookViewId="0">
      <selection activeCell="A4" sqref="A4:D5"/>
    </sheetView>
  </sheetViews>
  <sheetFormatPr baseColWidth="10" defaultColWidth="8.6640625" defaultRowHeight="135.75" customHeight="1"/>
  <cols>
    <col min="1" max="1" width="31" customWidth="1"/>
    <col min="2" max="2" width="28.1640625" customWidth="1"/>
    <col min="3" max="3" width="85.6640625" customWidth="1"/>
    <col min="4" max="4" width="33.83203125" customWidth="1"/>
  </cols>
  <sheetData>
    <row r="1" spans="1:4" ht="87" customHeight="1"/>
    <row r="2" spans="1:4" ht="48" customHeight="1">
      <c r="A2" s="69" t="s">
        <v>4</v>
      </c>
      <c r="B2" s="70" t="s">
        <v>5</v>
      </c>
      <c r="C2" s="71" t="s">
        <v>455</v>
      </c>
      <c r="D2" s="72" t="s">
        <v>1</v>
      </c>
    </row>
    <row r="3" spans="1:4" ht="31.5" customHeight="1">
      <c r="A3" s="4"/>
      <c r="B3" s="2"/>
      <c r="C3" s="3"/>
    </row>
    <row r="4" spans="1:4" ht="34.5" customHeight="1">
      <c r="A4" s="127" t="s">
        <v>703</v>
      </c>
      <c r="B4" s="127"/>
      <c r="C4" s="127"/>
      <c r="D4" s="127"/>
    </row>
    <row r="5" spans="1:4" ht="55.5" customHeight="1">
      <c r="A5" s="127"/>
      <c r="B5" s="127"/>
      <c r="C5" s="127"/>
      <c r="D5" s="127"/>
    </row>
    <row r="6" spans="1:4" ht="45" customHeight="1">
      <c r="A6" s="128"/>
      <c r="B6" s="128"/>
      <c r="C6" s="128"/>
      <c r="D6" s="128"/>
    </row>
    <row r="7" spans="1:4" ht="31.5" customHeight="1">
      <c r="A7" s="129"/>
      <c r="B7" s="129"/>
      <c r="C7" s="129"/>
      <c r="D7" s="1" t="s">
        <v>684</v>
      </c>
    </row>
    <row r="8" spans="1:4" ht="55.5" customHeight="1">
      <c r="A8" s="88" t="s">
        <v>388</v>
      </c>
      <c r="B8" s="88" t="s">
        <v>20</v>
      </c>
      <c r="C8" s="88" t="s">
        <v>0</v>
      </c>
      <c r="D8" s="88" t="s">
        <v>3</v>
      </c>
    </row>
    <row r="9" spans="1:4" ht="45" customHeight="1">
      <c r="A9" s="12"/>
      <c r="B9" s="12"/>
      <c r="C9" s="18" t="s">
        <v>149</v>
      </c>
      <c r="D9" s="13"/>
    </row>
    <row r="10" spans="1:4" ht="38.25" customHeight="1">
      <c r="A10" s="42"/>
      <c r="B10" s="42"/>
      <c r="C10" s="43" t="s">
        <v>116</v>
      </c>
      <c r="D10" s="42"/>
    </row>
    <row r="11" spans="1:4" ht="135.75" customHeight="1">
      <c r="A11" s="49" t="s">
        <v>8</v>
      </c>
      <c r="B11" s="6" t="s">
        <v>121</v>
      </c>
      <c r="C11" s="46" t="s">
        <v>117</v>
      </c>
      <c r="D11" s="7">
        <v>321</v>
      </c>
    </row>
    <row r="12" spans="1:4" ht="135.75" customHeight="1">
      <c r="A12" s="49" t="s">
        <v>623</v>
      </c>
      <c r="B12" s="6" t="s">
        <v>121</v>
      </c>
      <c r="C12" s="46" t="s">
        <v>622</v>
      </c>
      <c r="D12" s="7">
        <v>450</v>
      </c>
    </row>
    <row r="13" spans="1:4" ht="135.75" customHeight="1">
      <c r="A13" s="49" t="s">
        <v>9</v>
      </c>
      <c r="B13" s="6" t="s">
        <v>121</v>
      </c>
      <c r="C13" s="46" t="s">
        <v>665</v>
      </c>
      <c r="D13" s="7">
        <v>481</v>
      </c>
    </row>
    <row r="14" spans="1:4" ht="135.75" customHeight="1">
      <c r="A14" s="49" t="s">
        <v>19</v>
      </c>
      <c r="B14" s="6" t="s">
        <v>121</v>
      </c>
      <c r="C14" s="46" t="s">
        <v>666</v>
      </c>
      <c r="D14" s="7">
        <v>491</v>
      </c>
    </row>
    <row r="15" spans="1:4" ht="39.75" customHeight="1">
      <c r="A15" s="50"/>
      <c r="B15" s="43"/>
      <c r="C15" s="43" t="s">
        <v>118</v>
      </c>
      <c r="D15" s="43"/>
    </row>
    <row r="16" spans="1:4" ht="135.75" customHeight="1">
      <c r="A16" s="49" t="s">
        <v>119</v>
      </c>
      <c r="B16" s="6" t="s">
        <v>121</v>
      </c>
      <c r="C16" s="46" t="s">
        <v>390</v>
      </c>
      <c r="D16" s="7">
        <v>331</v>
      </c>
    </row>
    <row r="17" spans="1:4" ht="135.75" customHeight="1">
      <c r="A17" s="49" t="s">
        <v>51</v>
      </c>
      <c r="B17" s="6" t="s">
        <v>121</v>
      </c>
      <c r="C17" s="46" t="s">
        <v>120</v>
      </c>
      <c r="D17" s="7">
        <v>599</v>
      </c>
    </row>
    <row r="18" spans="1:4" ht="135.75" customHeight="1">
      <c r="A18" s="49" t="s">
        <v>52</v>
      </c>
      <c r="B18" s="6" t="s">
        <v>121</v>
      </c>
      <c r="C18" s="46" t="s">
        <v>391</v>
      </c>
      <c r="D18" s="7">
        <v>374</v>
      </c>
    </row>
    <row r="19" spans="1:4" ht="135.75" customHeight="1">
      <c r="A19" s="49" t="s">
        <v>53</v>
      </c>
      <c r="B19" s="6" t="s">
        <v>121</v>
      </c>
      <c r="C19" s="46" t="s">
        <v>667</v>
      </c>
      <c r="D19" s="7">
        <v>642</v>
      </c>
    </row>
    <row r="20" spans="1:4" ht="135.75" customHeight="1">
      <c r="A20" s="49" t="s">
        <v>234</v>
      </c>
      <c r="B20" s="6" t="s">
        <v>121</v>
      </c>
      <c r="C20" s="46" t="s">
        <v>392</v>
      </c>
      <c r="D20" s="7">
        <v>449</v>
      </c>
    </row>
    <row r="21" spans="1:4" ht="135.75" customHeight="1">
      <c r="A21" s="49" t="s">
        <v>54</v>
      </c>
      <c r="B21" s="6" t="s">
        <v>121</v>
      </c>
      <c r="C21" s="46" t="s">
        <v>668</v>
      </c>
      <c r="D21" s="7">
        <v>780</v>
      </c>
    </row>
    <row r="22" spans="1:4" ht="39" customHeight="1">
      <c r="A22" s="51"/>
      <c r="B22" s="8"/>
      <c r="C22" s="17" t="s">
        <v>122</v>
      </c>
      <c r="D22" s="8"/>
    </row>
    <row r="23" spans="1:4" ht="135.75" customHeight="1">
      <c r="A23" s="49" t="s">
        <v>69</v>
      </c>
      <c r="B23" s="6" t="s">
        <v>121</v>
      </c>
      <c r="C23" s="5" t="s">
        <v>393</v>
      </c>
      <c r="D23" s="7">
        <v>535</v>
      </c>
    </row>
    <row r="24" spans="1:4" ht="135.75" customHeight="1">
      <c r="A24" s="49" t="s">
        <v>70</v>
      </c>
      <c r="B24" s="6" t="s">
        <v>121</v>
      </c>
      <c r="C24" s="46" t="s">
        <v>394</v>
      </c>
      <c r="D24" s="7">
        <v>572</v>
      </c>
    </row>
    <row r="25" spans="1:4" ht="135.75" customHeight="1">
      <c r="A25" s="49" t="s">
        <v>123</v>
      </c>
      <c r="B25" s="6" t="s">
        <v>121</v>
      </c>
      <c r="C25" s="46" t="s">
        <v>395</v>
      </c>
      <c r="D25" s="7">
        <v>813</v>
      </c>
    </row>
    <row r="26" spans="1:4" ht="34.5" customHeight="1">
      <c r="A26" s="51"/>
      <c r="B26" s="8"/>
      <c r="C26" s="17" t="s">
        <v>473</v>
      </c>
      <c r="D26" s="17"/>
    </row>
    <row r="27" spans="1:4" ht="135.75" customHeight="1">
      <c r="A27" s="49" t="s">
        <v>583</v>
      </c>
      <c r="B27" s="6" t="s">
        <v>649</v>
      </c>
      <c r="C27" s="5" t="s">
        <v>673</v>
      </c>
      <c r="D27" s="7">
        <v>335</v>
      </c>
    </row>
    <row r="28" spans="1:4" ht="135.75" customHeight="1">
      <c r="A28" s="49" t="s">
        <v>551</v>
      </c>
      <c r="B28" s="6" t="s">
        <v>474</v>
      </c>
      <c r="C28" s="5" t="s">
        <v>672</v>
      </c>
      <c r="D28" s="7">
        <v>385</v>
      </c>
    </row>
    <row r="29" spans="1:4" ht="135.75" customHeight="1">
      <c r="A29" s="49" t="s">
        <v>635</v>
      </c>
      <c r="B29" s="6" t="s">
        <v>474</v>
      </c>
      <c r="C29" s="5" t="s">
        <v>674</v>
      </c>
      <c r="D29" s="7">
        <v>345</v>
      </c>
    </row>
    <row r="30" spans="1:4" ht="135.75" customHeight="1">
      <c r="A30" s="49" t="s">
        <v>634</v>
      </c>
      <c r="B30" s="6" t="s">
        <v>474</v>
      </c>
      <c r="C30" s="5" t="s">
        <v>675</v>
      </c>
      <c r="D30" s="7">
        <v>395</v>
      </c>
    </row>
    <row r="31" spans="1:4" ht="135.75" customHeight="1">
      <c r="A31" s="49" t="s">
        <v>636</v>
      </c>
      <c r="B31" s="6" t="s">
        <v>474</v>
      </c>
      <c r="C31" s="5" t="s">
        <v>676</v>
      </c>
      <c r="D31" s="7">
        <v>420</v>
      </c>
    </row>
    <row r="32" spans="1:4" ht="135.75" customHeight="1">
      <c r="A32" s="49" t="s">
        <v>650</v>
      </c>
      <c r="B32" s="6" t="s">
        <v>474</v>
      </c>
      <c r="C32" s="5" t="s">
        <v>678</v>
      </c>
      <c r="D32" s="7">
        <v>405</v>
      </c>
    </row>
    <row r="33" spans="1:4" ht="135.75" customHeight="1">
      <c r="A33" s="49" t="s">
        <v>651</v>
      </c>
      <c r="B33" s="6" t="s">
        <v>474</v>
      </c>
      <c r="C33" s="5" t="s">
        <v>677</v>
      </c>
      <c r="D33" s="7">
        <v>455</v>
      </c>
    </row>
    <row r="34" spans="1:4" ht="135.75" customHeight="1">
      <c r="A34" s="49" t="s">
        <v>652</v>
      </c>
      <c r="B34" s="6" t="s">
        <v>474</v>
      </c>
      <c r="C34" s="5" t="s">
        <v>679</v>
      </c>
      <c r="D34" s="7">
        <v>415</v>
      </c>
    </row>
    <row r="35" spans="1:4" ht="135.75" customHeight="1">
      <c r="A35" s="49" t="s">
        <v>653</v>
      </c>
      <c r="B35" s="6" t="s">
        <v>474</v>
      </c>
      <c r="C35" s="5" t="s">
        <v>680</v>
      </c>
      <c r="D35" s="7">
        <v>465</v>
      </c>
    </row>
    <row r="36" spans="1:4" ht="39" customHeight="1">
      <c r="A36" s="53"/>
      <c r="B36" s="8"/>
      <c r="C36" s="17" t="s">
        <v>661</v>
      </c>
      <c r="D36" s="21"/>
    </row>
    <row r="37" spans="1:4" ht="135.75" customHeight="1">
      <c r="A37" s="49" t="s">
        <v>661</v>
      </c>
      <c r="B37" s="6" t="s">
        <v>474</v>
      </c>
      <c r="C37" s="5" t="s">
        <v>663</v>
      </c>
      <c r="D37" s="7">
        <v>335</v>
      </c>
    </row>
    <row r="38" spans="1:4" ht="135.75" customHeight="1">
      <c r="A38" s="49" t="s">
        <v>662</v>
      </c>
      <c r="B38" s="6" t="s">
        <v>474</v>
      </c>
      <c r="C38" s="5" t="s">
        <v>664</v>
      </c>
      <c r="D38" s="7">
        <v>405</v>
      </c>
    </row>
    <row r="39" spans="1:4" ht="39" customHeight="1">
      <c r="A39" s="53"/>
      <c r="B39" s="8"/>
      <c r="C39" s="17" t="s">
        <v>475</v>
      </c>
      <c r="D39" s="21"/>
    </row>
    <row r="40" spans="1:4" ht="135.75" customHeight="1">
      <c r="A40" s="49" t="s">
        <v>476</v>
      </c>
      <c r="B40" s="6" t="s">
        <v>474</v>
      </c>
      <c r="C40" s="5" t="s">
        <v>669</v>
      </c>
      <c r="D40" s="7">
        <v>400</v>
      </c>
    </row>
    <row r="41" spans="1:4" ht="135.75" customHeight="1">
      <c r="A41" s="49" t="s">
        <v>477</v>
      </c>
      <c r="B41" s="6" t="s">
        <v>474</v>
      </c>
      <c r="C41" s="5" t="s">
        <v>670</v>
      </c>
      <c r="D41" s="7">
        <v>450</v>
      </c>
    </row>
    <row r="42" spans="1:4" ht="135.75" customHeight="1">
      <c r="A42" s="49" t="s">
        <v>478</v>
      </c>
      <c r="B42" s="6" t="s">
        <v>474</v>
      </c>
      <c r="C42" s="5" t="s">
        <v>671</v>
      </c>
      <c r="D42" s="7">
        <v>540</v>
      </c>
    </row>
    <row r="43" spans="1:4" ht="135.75" customHeight="1">
      <c r="A43" s="49" t="s">
        <v>654</v>
      </c>
      <c r="B43" s="6" t="s">
        <v>474</v>
      </c>
      <c r="C43" s="5" t="s">
        <v>681</v>
      </c>
      <c r="D43" s="7">
        <v>470</v>
      </c>
    </row>
    <row r="44" spans="1:4" ht="135.75" customHeight="1">
      <c r="A44" s="49" t="s">
        <v>655</v>
      </c>
      <c r="B44" s="6" t="s">
        <v>474</v>
      </c>
      <c r="C44" s="5" t="s">
        <v>682</v>
      </c>
      <c r="D44" s="7">
        <v>520</v>
      </c>
    </row>
    <row r="45" spans="1:4" ht="135.75" customHeight="1">
      <c r="A45" s="49" t="s">
        <v>656</v>
      </c>
      <c r="B45" s="6" t="s">
        <v>474</v>
      </c>
      <c r="C45" s="5" t="s">
        <v>683</v>
      </c>
      <c r="D45" s="7">
        <v>610</v>
      </c>
    </row>
    <row r="46" spans="1:4" ht="39" customHeight="1">
      <c r="A46" s="53"/>
      <c r="B46" s="8"/>
      <c r="C46" s="17" t="s">
        <v>637</v>
      </c>
      <c r="D46" s="21"/>
    </row>
    <row r="47" spans="1:4" ht="135.75" customHeight="1">
      <c r="A47" s="49" t="s">
        <v>580</v>
      </c>
      <c r="B47" s="6" t="s">
        <v>474</v>
      </c>
      <c r="C47" s="5" t="s">
        <v>536</v>
      </c>
      <c r="D47" s="7">
        <v>550</v>
      </c>
    </row>
    <row r="48" spans="1:4" ht="135.75" customHeight="1">
      <c r="A48" s="49" t="s">
        <v>479</v>
      </c>
      <c r="B48" s="6" t="s">
        <v>474</v>
      </c>
      <c r="C48" s="5" t="s">
        <v>565</v>
      </c>
      <c r="D48" s="7">
        <v>590</v>
      </c>
    </row>
    <row r="49" spans="1:4" ht="135.75" customHeight="1">
      <c r="A49" s="49" t="s">
        <v>480</v>
      </c>
      <c r="B49" s="6" t="s">
        <v>474</v>
      </c>
      <c r="C49" s="5" t="s">
        <v>521</v>
      </c>
      <c r="D49" s="7">
        <v>650</v>
      </c>
    </row>
    <row r="50" spans="1:4" ht="135.75" customHeight="1">
      <c r="A50" s="49" t="s">
        <v>481</v>
      </c>
      <c r="B50" s="6" t="s">
        <v>474</v>
      </c>
      <c r="C50" s="5" t="s">
        <v>535</v>
      </c>
      <c r="D50" s="7">
        <v>813</v>
      </c>
    </row>
    <row r="51" spans="1:4" ht="160" customHeight="1">
      <c r="A51" s="49" t="s">
        <v>552</v>
      </c>
      <c r="B51" s="6" t="s">
        <v>474</v>
      </c>
      <c r="C51" s="5" t="s">
        <v>566</v>
      </c>
      <c r="D51" s="7">
        <v>750</v>
      </c>
    </row>
    <row r="52" spans="1:4" ht="146" customHeight="1">
      <c r="A52" s="49" t="s">
        <v>482</v>
      </c>
      <c r="B52" s="6" t="s">
        <v>474</v>
      </c>
      <c r="C52" s="5" t="s">
        <v>534</v>
      </c>
      <c r="D52" s="7">
        <v>950</v>
      </c>
    </row>
    <row r="53" spans="1:4" ht="164" customHeight="1">
      <c r="A53" s="49" t="s">
        <v>581</v>
      </c>
      <c r="B53" s="6" t="s">
        <v>474</v>
      </c>
      <c r="C53" s="5" t="s">
        <v>568</v>
      </c>
      <c r="D53" s="7">
        <v>910</v>
      </c>
    </row>
    <row r="54" spans="1:4" ht="164" customHeight="1">
      <c r="A54" s="49" t="s">
        <v>582</v>
      </c>
      <c r="B54" s="6" t="s">
        <v>474</v>
      </c>
      <c r="C54" s="5" t="s">
        <v>567</v>
      </c>
      <c r="D54" s="7">
        <v>1120</v>
      </c>
    </row>
    <row r="55" spans="1:4" ht="39" customHeight="1">
      <c r="A55" s="53"/>
      <c r="B55" s="8"/>
      <c r="C55" s="17" t="s">
        <v>124</v>
      </c>
      <c r="D55" s="21"/>
    </row>
    <row r="56" spans="1:4" ht="135.75" customHeight="1">
      <c r="A56" s="49" t="s">
        <v>73</v>
      </c>
      <c r="B56" s="6" t="s">
        <v>125</v>
      </c>
      <c r="C56" s="5" t="s">
        <v>75</v>
      </c>
      <c r="D56" s="7">
        <v>465</v>
      </c>
    </row>
    <row r="57" spans="1:4" ht="135.75" customHeight="1">
      <c r="A57" s="49" t="s">
        <v>74</v>
      </c>
      <c r="B57" s="6" t="s">
        <v>125</v>
      </c>
      <c r="C57" s="5" t="s">
        <v>76</v>
      </c>
      <c r="D57" s="7">
        <v>615</v>
      </c>
    </row>
    <row r="58" spans="1:4" ht="39" customHeight="1">
      <c r="A58" s="54"/>
      <c r="B58" s="44"/>
      <c r="C58" s="39" t="s">
        <v>147</v>
      </c>
      <c r="D58" s="39"/>
    </row>
    <row r="59" spans="1:4" ht="135.75" customHeight="1">
      <c r="A59" s="49" t="s">
        <v>79</v>
      </c>
      <c r="B59" s="6" t="s">
        <v>128</v>
      </c>
      <c r="C59" s="5" t="s">
        <v>126</v>
      </c>
      <c r="D59" s="7">
        <v>264</v>
      </c>
    </row>
    <row r="60" spans="1:4" ht="135.75" customHeight="1">
      <c r="A60" s="49" t="s">
        <v>127</v>
      </c>
      <c r="B60" s="6" t="s">
        <v>128</v>
      </c>
      <c r="C60" s="5" t="s">
        <v>129</v>
      </c>
      <c r="D60" s="7">
        <v>332</v>
      </c>
    </row>
    <row r="61" spans="1:4" ht="177.75" customHeight="1">
      <c r="A61" s="49" t="s">
        <v>584</v>
      </c>
      <c r="B61" s="6" t="s">
        <v>128</v>
      </c>
      <c r="C61" s="5" t="s">
        <v>644</v>
      </c>
      <c r="D61" s="7">
        <v>463</v>
      </c>
    </row>
    <row r="62" spans="1:4" ht="225" customHeight="1">
      <c r="A62" s="49" t="s">
        <v>585</v>
      </c>
      <c r="B62" s="6" t="s">
        <v>128</v>
      </c>
      <c r="C62" s="5" t="s">
        <v>645</v>
      </c>
      <c r="D62" s="7">
        <v>527</v>
      </c>
    </row>
    <row r="63" spans="1:4" ht="39" customHeight="1">
      <c r="A63" s="14"/>
      <c r="B63" s="14"/>
      <c r="C63" s="17" t="s">
        <v>389</v>
      </c>
      <c r="D63" s="14"/>
    </row>
    <row r="64" spans="1:4" ht="135.75" customHeight="1">
      <c r="A64" s="49" t="s">
        <v>381</v>
      </c>
      <c r="B64" s="6" t="s">
        <v>148</v>
      </c>
      <c r="C64" s="5" t="s">
        <v>380</v>
      </c>
      <c r="D64" s="7" t="s">
        <v>558</v>
      </c>
    </row>
    <row r="65" spans="1:4" ht="135.75" customHeight="1">
      <c r="A65" s="49" t="s">
        <v>382</v>
      </c>
      <c r="B65" s="6" t="s">
        <v>148</v>
      </c>
      <c r="C65" s="5" t="s">
        <v>385</v>
      </c>
      <c r="D65" s="7" t="s">
        <v>558</v>
      </c>
    </row>
    <row r="66" spans="1:4" ht="135.75" customHeight="1">
      <c r="A66" s="49" t="s">
        <v>383</v>
      </c>
      <c r="B66" s="6" t="s">
        <v>148</v>
      </c>
      <c r="C66" s="5" t="s">
        <v>386</v>
      </c>
      <c r="D66" s="7" t="s">
        <v>558</v>
      </c>
    </row>
    <row r="67" spans="1:4" ht="135.75" customHeight="1">
      <c r="A67" s="49" t="s">
        <v>384</v>
      </c>
      <c r="B67" s="6" t="s">
        <v>148</v>
      </c>
      <c r="C67" s="5" t="s">
        <v>387</v>
      </c>
      <c r="D67" s="7" t="s">
        <v>558</v>
      </c>
    </row>
    <row r="68" spans="1:4" ht="43.5" customHeight="1">
      <c r="A68" s="55"/>
      <c r="B68" s="45"/>
      <c r="C68" s="18" t="s">
        <v>407</v>
      </c>
      <c r="D68" s="7"/>
    </row>
    <row r="69" spans="1:4" ht="38.25" customHeight="1">
      <c r="A69" s="53"/>
      <c r="B69" s="14"/>
      <c r="C69" s="17" t="s">
        <v>155</v>
      </c>
      <c r="D69" s="17"/>
    </row>
    <row r="70" spans="1:4" ht="60.75" customHeight="1">
      <c r="A70" s="49" t="s">
        <v>21</v>
      </c>
      <c r="B70" s="6" t="s">
        <v>157</v>
      </c>
      <c r="C70" s="5" t="s">
        <v>10</v>
      </c>
      <c r="D70" s="7">
        <v>52</v>
      </c>
    </row>
    <row r="71" spans="1:4" ht="60.75" customHeight="1">
      <c r="A71" s="49" t="s">
        <v>22</v>
      </c>
      <c r="B71" s="6" t="s">
        <v>157</v>
      </c>
      <c r="C71" s="5" t="s">
        <v>11</v>
      </c>
      <c r="D71" s="7">
        <v>181</v>
      </c>
    </row>
    <row r="72" spans="1:4" ht="60.75" customHeight="1">
      <c r="A72" s="49" t="s">
        <v>471</v>
      </c>
      <c r="B72" s="6" t="s">
        <v>206</v>
      </c>
      <c r="C72" s="5" t="s">
        <v>472</v>
      </c>
      <c r="D72" s="7">
        <v>19</v>
      </c>
    </row>
    <row r="73" spans="1:4" ht="60.75" customHeight="1">
      <c r="A73" s="49" t="s">
        <v>588</v>
      </c>
      <c r="B73" s="6" t="s">
        <v>206</v>
      </c>
      <c r="C73" s="5" t="s">
        <v>589</v>
      </c>
      <c r="D73" s="7">
        <v>45</v>
      </c>
    </row>
    <row r="74" spans="1:4" ht="39" customHeight="1">
      <c r="A74" s="56"/>
      <c r="B74" s="33"/>
      <c r="C74" s="34" t="s">
        <v>156</v>
      </c>
      <c r="D74" s="34"/>
    </row>
    <row r="75" spans="1:4" ht="135.75" customHeight="1">
      <c r="A75" s="57" t="s">
        <v>37</v>
      </c>
      <c r="B75" s="6" t="s">
        <v>157</v>
      </c>
      <c r="C75" s="5" t="s">
        <v>35</v>
      </c>
      <c r="D75" s="7">
        <v>22</v>
      </c>
    </row>
    <row r="76" spans="1:4" ht="135.75" customHeight="1">
      <c r="A76" s="58" t="s">
        <v>38</v>
      </c>
      <c r="B76" s="6" t="s">
        <v>157</v>
      </c>
      <c r="C76" s="25" t="s">
        <v>35</v>
      </c>
      <c r="D76" s="7">
        <v>27</v>
      </c>
    </row>
    <row r="77" spans="1:4" ht="39" customHeight="1">
      <c r="A77" s="53"/>
      <c r="B77" s="14"/>
      <c r="C77" s="17" t="s">
        <v>518</v>
      </c>
      <c r="D77" s="17"/>
    </row>
    <row r="78" spans="1:4" ht="144.75" customHeight="1">
      <c r="A78" s="49" t="s">
        <v>71</v>
      </c>
      <c r="B78" s="6" t="s">
        <v>160</v>
      </c>
      <c r="C78" s="61" t="s">
        <v>533</v>
      </c>
      <c r="D78" s="7">
        <v>250</v>
      </c>
    </row>
    <row r="79" spans="1:4" ht="144.75" customHeight="1">
      <c r="A79" s="49" t="s">
        <v>590</v>
      </c>
      <c r="B79" s="6" t="s">
        <v>160</v>
      </c>
      <c r="C79" s="61" t="s">
        <v>532</v>
      </c>
      <c r="D79" s="7">
        <v>300</v>
      </c>
    </row>
    <row r="80" spans="1:4" ht="39" customHeight="1">
      <c r="A80" s="53"/>
      <c r="B80" s="15"/>
      <c r="C80" s="17" t="s">
        <v>559</v>
      </c>
      <c r="D80" s="17"/>
    </row>
    <row r="81" spans="1:4" ht="172" customHeight="1">
      <c r="A81" s="49" t="s">
        <v>608</v>
      </c>
      <c r="B81" s="6" t="s">
        <v>158</v>
      </c>
      <c r="C81" s="61" t="s">
        <v>641</v>
      </c>
      <c r="D81" s="7">
        <v>150</v>
      </c>
    </row>
    <row r="82" spans="1:4" ht="144.75" customHeight="1">
      <c r="A82" s="86" t="s">
        <v>609</v>
      </c>
      <c r="B82" s="6" t="s">
        <v>158</v>
      </c>
      <c r="C82" s="61" t="s">
        <v>642</v>
      </c>
      <c r="D82" s="7">
        <v>130</v>
      </c>
    </row>
    <row r="83" spans="1:4" ht="144.75" customHeight="1">
      <c r="A83" s="49" t="s">
        <v>560</v>
      </c>
      <c r="B83" s="6" t="s">
        <v>158</v>
      </c>
      <c r="C83" s="61" t="s">
        <v>639</v>
      </c>
      <c r="D83" s="7">
        <v>190</v>
      </c>
    </row>
    <row r="84" spans="1:4" ht="144.75" customHeight="1">
      <c r="A84" s="49" t="s">
        <v>561</v>
      </c>
      <c r="B84" s="6" t="s">
        <v>158</v>
      </c>
      <c r="C84" s="61" t="s">
        <v>638</v>
      </c>
      <c r="D84" s="7">
        <v>240</v>
      </c>
    </row>
    <row r="85" spans="1:4" ht="144.75" customHeight="1">
      <c r="A85" s="49" t="s">
        <v>562</v>
      </c>
      <c r="B85" s="6" t="s">
        <v>158</v>
      </c>
      <c r="C85" s="61" t="s">
        <v>640</v>
      </c>
      <c r="D85" s="7">
        <v>300</v>
      </c>
    </row>
    <row r="86" spans="1:4" ht="39" customHeight="1">
      <c r="A86" s="56"/>
      <c r="B86" s="23"/>
      <c r="C86" s="34" t="s">
        <v>658</v>
      </c>
      <c r="D86" s="34"/>
    </row>
    <row r="87" spans="1:4" ht="60.75" customHeight="1">
      <c r="A87" s="49" t="s">
        <v>41</v>
      </c>
      <c r="B87" s="6" t="s">
        <v>158</v>
      </c>
      <c r="C87" s="5" t="s">
        <v>42</v>
      </c>
      <c r="D87" s="7">
        <v>150</v>
      </c>
    </row>
    <row r="88" spans="1:4" ht="60.75" customHeight="1">
      <c r="A88" s="49" t="s">
        <v>515</v>
      </c>
      <c r="B88" s="6" t="s">
        <v>158</v>
      </c>
      <c r="C88" s="5" t="s">
        <v>538</v>
      </c>
      <c r="D88" s="7">
        <v>150</v>
      </c>
    </row>
    <row r="89" spans="1:4" ht="60" customHeight="1">
      <c r="A89" s="49" t="s">
        <v>468</v>
      </c>
      <c r="B89" s="6" t="s">
        <v>158</v>
      </c>
      <c r="C89" s="5" t="s">
        <v>470</v>
      </c>
      <c r="D89" s="7">
        <v>110</v>
      </c>
    </row>
    <row r="90" spans="1:4" ht="60" customHeight="1">
      <c r="A90" s="49" t="s">
        <v>467</v>
      </c>
      <c r="B90" s="6" t="s">
        <v>158</v>
      </c>
      <c r="C90" s="5" t="s">
        <v>469</v>
      </c>
      <c r="D90" s="7">
        <v>140</v>
      </c>
    </row>
    <row r="91" spans="1:4" ht="39" customHeight="1">
      <c r="A91" s="53"/>
      <c r="B91" s="14"/>
      <c r="C91" s="17" t="s">
        <v>171</v>
      </c>
      <c r="D91" s="17"/>
    </row>
    <row r="92" spans="1:4" ht="60.75" customHeight="1">
      <c r="A92" s="49" t="s">
        <v>23</v>
      </c>
      <c r="B92" s="6" t="s">
        <v>158</v>
      </c>
      <c r="C92" s="5" t="s">
        <v>170</v>
      </c>
      <c r="D92" s="7">
        <v>19</v>
      </c>
    </row>
    <row r="93" spans="1:4" ht="60.75" customHeight="1">
      <c r="A93" s="49" t="s">
        <v>55</v>
      </c>
      <c r="B93" s="6" t="s">
        <v>158</v>
      </c>
      <c r="C93" s="5" t="s">
        <v>57</v>
      </c>
      <c r="D93" s="7">
        <v>30</v>
      </c>
    </row>
    <row r="94" spans="1:4" ht="60.75" customHeight="1">
      <c r="A94" s="49" t="s">
        <v>56</v>
      </c>
      <c r="B94" s="6" t="s">
        <v>158</v>
      </c>
      <c r="C94" s="5" t="s">
        <v>58</v>
      </c>
      <c r="D94" s="7">
        <v>40</v>
      </c>
    </row>
    <row r="95" spans="1:4" ht="39" customHeight="1">
      <c r="A95" s="53"/>
      <c r="B95" s="14"/>
      <c r="C95" s="17" t="s">
        <v>415</v>
      </c>
      <c r="D95" s="17"/>
    </row>
    <row r="96" spans="1:4" ht="135.75" customHeight="1">
      <c r="A96" s="49" t="s">
        <v>94</v>
      </c>
      <c r="B96" s="6" t="s">
        <v>158</v>
      </c>
      <c r="C96" s="5" t="s">
        <v>96</v>
      </c>
      <c r="D96" s="7" t="s">
        <v>435</v>
      </c>
    </row>
    <row r="97" spans="1:4" ht="135.75" customHeight="1">
      <c r="A97" s="49" t="s">
        <v>95</v>
      </c>
      <c r="B97" s="6" t="s">
        <v>158</v>
      </c>
      <c r="C97" s="5" t="s">
        <v>643</v>
      </c>
      <c r="D97" s="7">
        <v>120</v>
      </c>
    </row>
    <row r="98" spans="1:4" ht="38.25" customHeight="1">
      <c r="A98" s="53"/>
      <c r="B98" s="14"/>
      <c r="C98" s="17" t="s">
        <v>177</v>
      </c>
      <c r="D98" s="17"/>
    </row>
    <row r="99" spans="1:4" ht="134.25" customHeight="1">
      <c r="A99" s="49" t="s">
        <v>457</v>
      </c>
      <c r="B99" s="6" t="s">
        <v>158</v>
      </c>
      <c r="C99" s="5" t="s">
        <v>67</v>
      </c>
      <c r="D99" s="7">
        <v>107</v>
      </c>
    </row>
    <row r="100" spans="1:4" ht="39" customHeight="1">
      <c r="A100" s="53"/>
      <c r="B100" s="14"/>
      <c r="C100" s="17" t="s">
        <v>483</v>
      </c>
      <c r="D100" s="17"/>
    </row>
    <row r="101" spans="1:4" ht="134.25" customHeight="1">
      <c r="A101" s="49" t="s">
        <v>629</v>
      </c>
      <c r="B101" s="6" t="s">
        <v>158</v>
      </c>
      <c r="C101" s="5" t="s">
        <v>172</v>
      </c>
      <c r="D101" s="7">
        <v>120</v>
      </c>
    </row>
    <row r="102" spans="1:4" ht="134.25" customHeight="1">
      <c r="A102" s="49" t="s">
        <v>630</v>
      </c>
      <c r="B102" s="6" t="s">
        <v>158</v>
      </c>
      <c r="C102" s="5" t="s">
        <v>631</v>
      </c>
      <c r="D102" s="7">
        <v>100</v>
      </c>
    </row>
    <row r="103" spans="1:4" ht="135" customHeight="1">
      <c r="A103" s="49" t="s">
        <v>632</v>
      </c>
      <c r="B103" s="6" t="s">
        <v>158</v>
      </c>
      <c r="C103" s="5" t="s">
        <v>633</v>
      </c>
      <c r="D103" s="7">
        <v>115</v>
      </c>
    </row>
    <row r="104" spans="1:4" ht="135" customHeight="1">
      <c r="A104" s="80" t="s">
        <v>595</v>
      </c>
      <c r="B104" s="6" t="s">
        <v>158</v>
      </c>
      <c r="C104" s="5" t="s">
        <v>68</v>
      </c>
      <c r="D104" s="7">
        <v>75</v>
      </c>
    </row>
    <row r="105" spans="1:4" ht="38.25" customHeight="1">
      <c r="A105" s="53"/>
      <c r="B105" s="14"/>
      <c r="C105" s="17" t="s">
        <v>571</v>
      </c>
      <c r="D105" s="21"/>
    </row>
    <row r="106" spans="1:4" ht="135" customHeight="1">
      <c r="A106" s="49" t="s">
        <v>573</v>
      </c>
      <c r="B106" s="6" t="s">
        <v>158</v>
      </c>
      <c r="C106" s="5" t="s">
        <v>572</v>
      </c>
      <c r="D106" s="7">
        <v>60</v>
      </c>
    </row>
    <row r="107" spans="1:4" ht="38.25" customHeight="1">
      <c r="A107" s="53"/>
      <c r="B107" s="14"/>
      <c r="C107" s="17" t="s">
        <v>409</v>
      </c>
      <c r="D107" s="17"/>
    </row>
    <row r="108" spans="1:4" ht="135.75" customHeight="1">
      <c r="A108" s="49" t="s">
        <v>570</v>
      </c>
      <c r="B108" s="6" t="s">
        <v>158</v>
      </c>
      <c r="C108" s="5" t="s">
        <v>410</v>
      </c>
      <c r="D108" s="7">
        <v>360</v>
      </c>
    </row>
    <row r="109" spans="1:4" ht="135.75" customHeight="1">
      <c r="A109" s="49" t="s">
        <v>569</v>
      </c>
      <c r="B109" s="6" t="s">
        <v>158</v>
      </c>
      <c r="C109" s="5" t="s">
        <v>466</v>
      </c>
      <c r="D109" s="7">
        <v>289</v>
      </c>
    </row>
    <row r="110" spans="1:4" ht="38.25" customHeight="1">
      <c r="A110" s="53"/>
      <c r="B110" s="14"/>
      <c r="C110" s="17" t="s">
        <v>179</v>
      </c>
      <c r="D110" s="17"/>
    </row>
    <row r="111" spans="1:4" ht="135.75" customHeight="1">
      <c r="A111" s="49" t="s">
        <v>81</v>
      </c>
      <c r="B111" s="6" t="s">
        <v>158</v>
      </c>
      <c r="C111" s="5" t="s">
        <v>82</v>
      </c>
      <c r="D111" s="7">
        <v>32</v>
      </c>
    </row>
    <row r="112" spans="1:4" ht="39" customHeight="1">
      <c r="A112" s="53"/>
      <c r="B112" s="14"/>
      <c r="C112" s="17" t="s">
        <v>159</v>
      </c>
      <c r="D112" s="17"/>
    </row>
    <row r="113" spans="1:4" ht="135.75" customHeight="1">
      <c r="A113" s="49" t="s">
        <v>32</v>
      </c>
      <c r="B113" s="6" t="s">
        <v>158</v>
      </c>
      <c r="C113" s="5" t="s">
        <v>34</v>
      </c>
      <c r="D113" s="7">
        <v>64</v>
      </c>
    </row>
    <row r="114" spans="1:4" ht="135.75" customHeight="1">
      <c r="A114" s="49" t="s">
        <v>33</v>
      </c>
      <c r="B114" s="6" t="s">
        <v>158</v>
      </c>
      <c r="C114" s="5" t="s">
        <v>35</v>
      </c>
      <c r="D114" s="7">
        <v>150</v>
      </c>
    </row>
    <row r="115" spans="1:4" ht="135.75" customHeight="1">
      <c r="A115" s="49" t="s">
        <v>516</v>
      </c>
      <c r="B115" s="37" t="s">
        <v>158</v>
      </c>
      <c r="C115" s="5" t="s">
        <v>531</v>
      </c>
      <c r="D115" s="7">
        <v>140</v>
      </c>
    </row>
    <row r="116" spans="1:4" ht="135.75" customHeight="1">
      <c r="A116" s="49" t="s">
        <v>517</v>
      </c>
      <c r="B116" s="37" t="s">
        <v>158</v>
      </c>
      <c r="C116" s="5" t="s">
        <v>579</v>
      </c>
      <c r="D116" s="7">
        <v>140</v>
      </c>
    </row>
    <row r="117" spans="1:4" ht="135.75" customHeight="1">
      <c r="A117" s="49" t="s">
        <v>555</v>
      </c>
      <c r="B117" s="37" t="s">
        <v>206</v>
      </c>
      <c r="C117" s="5" t="s">
        <v>530</v>
      </c>
      <c r="D117" s="7" t="s">
        <v>435</v>
      </c>
    </row>
    <row r="118" spans="1:4" ht="38.25" customHeight="1">
      <c r="A118" s="76"/>
      <c r="B118" s="75"/>
      <c r="C118" s="39" t="s">
        <v>529</v>
      </c>
      <c r="D118" s="39"/>
    </row>
    <row r="119" spans="1:4" ht="54" customHeight="1">
      <c r="A119" s="49" t="s">
        <v>509</v>
      </c>
      <c r="B119" s="6" t="s">
        <v>188</v>
      </c>
      <c r="C119" s="5" t="s">
        <v>519</v>
      </c>
      <c r="D119" s="7">
        <v>55</v>
      </c>
    </row>
    <row r="120" spans="1:4" ht="54" customHeight="1">
      <c r="A120" s="49" t="s">
        <v>553</v>
      </c>
      <c r="B120" s="6" t="s">
        <v>188</v>
      </c>
      <c r="C120" s="5" t="s">
        <v>554</v>
      </c>
      <c r="D120" s="7">
        <v>37</v>
      </c>
    </row>
    <row r="121" spans="1:4" ht="54" customHeight="1">
      <c r="A121" s="49" t="s">
        <v>510</v>
      </c>
      <c r="B121" s="6" t="s">
        <v>188</v>
      </c>
      <c r="C121" s="5" t="s">
        <v>646</v>
      </c>
      <c r="D121" s="7">
        <v>47</v>
      </c>
    </row>
    <row r="122" spans="1:4" ht="39" customHeight="1">
      <c r="A122" s="39"/>
      <c r="B122" s="39"/>
      <c r="C122" s="39" t="s">
        <v>549</v>
      </c>
      <c r="D122" s="39"/>
    </row>
    <row r="123" spans="1:4" ht="54" customHeight="1">
      <c r="A123" s="49" t="s">
        <v>97</v>
      </c>
      <c r="B123" s="37" t="s">
        <v>206</v>
      </c>
      <c r="C123" s="5" t="s">
        <v>599</v>
      </c>
      <c r="D123" s="7" t="s">
        <v>558</v>
      </c>
    </row>
    <row r="124" spans="1:4" ht="54" customHeight="1">
      <c r="A124" s="49" t="s">
        <v>98</v>
      </c>
      <c r="B124" s="37" t="s">
        <v>206</v>
      </c>
      <c r="C124" s="5" t="s">
        <v>99</v>
      </c>
      <c r="D124" s="7" t="s">
        <v>558</v>
      </c>
    </row>
    <row r="125" spans="1:4" ht="38.25" customHeight="1">
      <c r="A125" s="76"/>
      <c r="B125" s="75"/>
      <c r="C125" s="39" t="s">
        <v>408</v>
      </c>
      <c r="D125" s="79"/>
    </row>
    <row r="126" spans="1:4" ht="54" customHeight="1">
      <c r="A126" s="49" t="s">
        <v>59</v>
      </c>
      <c r="B126" s="6" t="s">
        <v>206</v>
      </c>
      <c r="C126" s="5" t="s">
        <v>62</v>
      </c>
      <c r="D126" s="7">
        <v>16</v>
      </c>
    </row>
    <row r="127" spans="1:4" ht="54" customHeight="1">
      <c r="A127" s="49" t="s">
        <v>60</v>
      </c>
      <c r="B127" s="6" t="s">
        <v>206</v>
      </c>
      <c r="C127" s="5" t="s">
        <v>63</v>
      </c>
      <c r="D127" s="7">
        <v>16</v>
      </c>
    </row>
    <row r="128" spans="1:4" ht="54" customHeight="1">
      <c r="A128" s="49" t="s">
        <v>484</v>
      </c>
      <c r="B128" s="6" t="s">
        <v>206</v>
      </c>
      <c r="C128" s="5" t="s">
        <v>485</v>
      </c>
      <c r="D128" s="7">
        <v>6.5</v>
      </c>
    </row>
    <row r="129" spans="1:4" ht="54" customHeight="1">
      <c r="A129" s="49" t="s">
        <v>61</v>
      </c>
      <c r="B129" s="6" t="s">
        <v>206</v>
      </c>
      <c r="C129" s="5" t="s">
        <v>64</v>
      </c>
      <c r="D129" s="7">
        <v>6.5</v>
      </c>
    </row>
    <row r="130" spans="1:4" ht="45" customHeight="1">
      <c r="A130" s="59"/>
      <c r="B130" s="37"/>
      <c r="C130" s="41" t="s">
        <v>130</v>
      </c>
      <c r="D130" s="7"/>
    </row>
    <row r="131" spans="1:4" ht="39" customHeight="1">
      <c r="A131" s="51"/>
      <c r="B131" s="15"/>
      <c r="C131" s="17" t="s">
        <v>486</v>
      </c>
      <c r="D131" s="17"/>
    </row>
    <row r="132" spans="1:4" ht="135.75" customHeight="1">
      <c r="A132" s="49" t="s">
        <v>235</v>
      </c>
      <c r="B132" s="6" t="s">
        <v>133</v>
      </c>
      <c r="C132" s="5" t="s">
        <v>12</v>
      </c>
      <c r="D132" s="7">
        <v>155</v>
      </c>
    </row>
    <row r="133" spans="1:4" ht="135.75" customHeight="1">
      <c r="A133" s="49" t="s">
        <v>236</v>
      </c>
      <c r="B133" s="6" t="s">
        <v>133</v>
      </c>
      <c r="C133" s="5" t="s">
        <v>131</v>
      </c>
      <c r="D133" s="7">
        <v>198</v>
      </c>
    </row>
    <row r="134" spans="1:4" ht="39" customHeight="1">
      <c r="A134" s="51"/>
      <c r="B134" s="15"/>
      <c r="C134" s="17" t="s">
        <v>548</v>
      </c>
      <c r="D134" s="17"/>
    </row>
    <row r="135" spans="1:4" ht="135" customHeight="1">
      <c r="A135" s="49" t="s">
        <v>237</v>
      </c>
      <c r="B135" s="6" t="s">
        <v>133</v>
      </c>
      <c r="C135" s="5" t="s">
        <v>132</v>
      </c>
      <c r="D135" s="7">
        <v>300</v>
      </c>
    </row>
    <row r="136" spans="1:4" ht="39" customHeight="1">
      <c r="A136" s="53"/>
      <c r="B136" s="15"/>
      <c r="C136" s="17" t="s">
        <v>577</v>
      </c>
      <c r="D136" s="21"/>
    </row>
    <row r="137" spans="1:4" ht="135" customHeight="1">
      <c r="A137" s="49" t="s">
        <v>487</v>
      </c>
      <c r="B137" s="6" t="s">
        <v>133</v>
      </c>
      <c r="C137" s="5" t="s">
        <v>545</v>
      </c>
      <c r="D137" s="7">
        <v>155</v>
      </c>
    </row>
    <row r="138" spans="1:4" ht="135" customHeight="1">
      <c r="A138" s="49" t="s">
        <v>488</v>
      </c>
      <c r="B138" s="6" t="s">
        <v>133</v>
      </c>
      <c r="C138" s="5" t="s">
        <v>539</v>
      </c>
      <c r="D138" s="7">
        <v>198</v>
      </c>
    </row>
    <row r="139" spans="1:4" ht="38.25" customHeight="1">
      <c r="A139" s="53"/>
      <c r="B139" s="14"/>
      <c r="C139" s="17" t="s">
        <v>493</v>
      </c>
      <c r="D139" s="21"/>
    </row>
    <row r="140" spans="1:4" ht="135" customHeight="1">
      <c r="A140" s="49" t="s">
        <v>489</v>
      </c>
      <c r="B140" s="6" t="s">
        <v>133</v>
      </c>
      <c r="C140" s="62" t="s">
        <v>132</v>
      </c>
      <c r="D140" s="7">
        <v>300</v>
      </c>
    </row>
    <row r="141" spans="1:4" ht="135" customHeight="1">
      <c r="A141" s="49" t="s">
        <v>491</v>
      </c>
      <c r="B141" s="6" t="s">
        <v>133</v>
      </c>
      <c r="C141" s="62" t="s">
        <v>547</v>
      </c>
      <c r="D141" s="7">
        <v>380</v>
      </c>
    </row>
    <row r="142" spans="1:4" ht="135" customHeight="1">
      <c r="A142" s="49" t="s">
        <v>441</v>
      </c>
      <c r="B142" s="6" t="s">
        <v>133</v>
      </c>
      <c r="C142" s="62" t="s">
        <v>492</v>
      </c>
      <c r="D142" s="7">
        <v>700</v>
      </c>
    </row>
    <row r="143" spans="1:4" ht="135" customHeight="1">
      <c r="A143" s="49" t="s">
        <v>659</v>
      </c>
      <c r="B143" s="6" t="s">
        <v>206</v>
      </c>
      <c r="C143" s="62" t="s">
        <v>537</v>
      </c>
      <c r="D143" s="7">
        <v>50</v>
      </c>
    </row>
    <row r="144" spans="1:4" ht="38.25" customHeight="1">
      <c r="A144" s="53"/>
      <c r="B144" s="14"/>
      <c r="C144" s="17" t="s">
        <v>576</v>
      </c>
      <c r="D144" s="17"/>
    </row>
    <row r="145" spans="1:4" ht="135.75" customHeight="1">
      <c r="A145" s="49" t="s">
        <v>238</v>
      </c>
      <c r="B145" s="6" t="s">
        <v>133</v>
      </c>
      <c r="C145" s="5" t="s">
        <v>134</v>
      </c>
      <c r="D145" s="7">
        <v>155</v>
      </c>
    </row>
    <row r="146" spans="1:4" ht="38.25" customHeight="1">
      <c r="A146" s="56"/>
      <c r="B146" s="33"/>
      <c r="C146" s="34" t="s">
        <v>135</v>
      </c>
      <c r="D146" s="34"/>
    </row>
    <row r="147" spans="1:4" ht="135.75" customHeight="1">
      <c r="A147" s="49" t="s">
        <v>494</v>
      </c>
      <c r="B147" s="6" t="s">
        <v>133</v>
      </c>
      <c r="C147" s="5" t="s">
        <v>136</v>
      </c>
      <c r="D147" s="7">
        <v>200</v>
      </c>
    </row>
    <row r="148" spans="1:4" ht="38.25" customHeight="1">
      <c r="A148" s="56"/>
      <c r="B148" s="33"/>
      <c r="C148" s="34" t="s">
        <v>77</v>
      </c>
      <c r="D148" s="34"/>
    </row>
    <row r="149" spans="1:4" ht="135.75" customHeight="1">
      <c r="A149" s="49" t="s">
        <v>239</v>
      </c>
      <c r="B149" s="6" t="s">
        <v>176</v>
      </c>
      <c r="C149" s="5" t="s">
        <v>627</v>
      </c>
      <c r="D149" s="7">
        <v>70</v>
      </c>
    </row>
    <row r="150" spans="1:4" ht="135.75" customHeight="1">
      <c r="A150" s="49" t="s">
        <v>240</v>
      </c>
      <c r="B150" s="6" t="s">
        <v>176</v>
      </c>
      <c r="C150" s="5" t="s">
        <v>628</v>
      </c>
      <c r="D150" s="7">
        <v>88</v>
      </c>
    </row>
    <row r="151" spans="1:4" ht="44.25" customHeight="1">
      <c r="A151" s="59"/>
      <c r="B151" s="37"/>
      <c r="C151" s="41" t="s">
        <v>154</v>
      </c>
      <c r="D151" s="7"/>
    </row>
    <row r="152" spans="1:4" ht="39" customHeight="1">
      <c r="A152" s="53"/>
      <c r="B152" s="14"/>
      <c r="C152" s="17" t="s">
        <v>189</v>
      </c>
      <c r="D152" s="17"/>
    </row>
    <row r="153" spans="1:4" ht="135.75" customHeight="1">
      <c r="A153" s="49" t="s">
        <v>241</v>
      </c>
      <c r="B153" s="6" t="s">
        <v>175</v>
      </c>
      <c r="C153" s="5" t="s">
        <v>13</v>
      </c>
      <c r="D153" s="7">
        <v>64</v>
      </c>
    </row>
    <row r="154" spans="1:4" ht="135.75" customHeight="1">
      <c r="A154" s="49" t="s">
        <v>24</v>
      </c>
      <c r="B154" s="6" t="s">
        <v>175</v>
      </c>
      <c r="C154" s="5" t="s">
        <v>14</v>
      </c>
      <c r="D154" s="7">
        <v>64</v>
      </c>
    </row>
    <row r="155" spans="1:4" ht="39" customHeight="1">
      <c r="A155" s="53"/>
      <c r="B155" s="14"/>
      <c r="C155" s="17" t="s">
        <v>412</v>
      </c>
      <c r="D155" s="17"/>
    </row>
    <row r="156" spans="1:4" ht="135.75" customHeight="1">
      <c r="A156" s="49" t="s">
        <v>413</v>
      </c>
      <c r="B156" s="6" t="s">
        <v>175</v>
      </c>
      <c r="C156" s="5" t="s">
        <v>13</v>
      </c>
      <c r="D156" s="7">
        <v>64</v>
      </c>
    </row>
    <row r="157" spans="1:4" ht="135.75" customHeight="1">
      <c r="A157" s="49" t="s">
        <v>65</v>
      </c>
      <c r="B157" s="6" t="s">
        <v>175</v>
      </c>
      <c r="C157" s="5" t="s">
        <v>14</v>
      </c>
      <c r="D157" s="7">
        <v>64</v>
      </c>
    </row>
    <row r="158" spans="1:4" ht="39" customHeight="1">
      <c r="A158" s="53"/>
      <c r="B158" s="14"/>
      <c r="C158" s="17" t="s">
        <v>173</v>
      </c>
      <c r="D158" s="17"/>
    </row>
    <row r="159" spans="1:4" ht="135.75" customHeight="1">
      <c r="A159" s="49" t="s">
        <v>495</v>
      </c>
      <c r="B159" s="6" t="s">
        <v>175</v>
      </c>
      <c r="C159" s="5" t="s">
        <v>85</v>
      </c>
      <c r="D159" s="7">
        <v>64</v>
      </c>
    </row>
    <row r="160" spans="1:4" ht="135.75" customHeight="1">
      <c r="A160" s="49" t="s">
        <v>84</v>
      </c>
      <c r="B160" s="6" t="s">
        <v>175</v>
      </c>
      <c r="C160" s="5" t="s">
        <v>86</v>
      </c>
      <c r="D160" s="7">
        <v>64</v>
      </c>
    </row>
    <row r="161" spans="1:5" ht="38.25" customHeight="1">
      <c r="A161" s="53"/>
      <c r="B161" s="14"/>
      <c r="C161" s="17" t="s">
        <v>180</v>
      </c>
      <c r="D161" s="17"/>
    </row>
    <row r="162" spans="1:5" ht="135.75" customHeight="1">
      <c r="A162" s="49" t="s">
        <v>91</v>
      </c>
      <c r="B162" s="6" t="s">
        <v>175</v>
      </c>
      <c r="C162" s="5" t="s">
        <v>465</v>
      </c>
      <c r="D162" s="7">
        <v>37</v>
      </c>
    </row>
    <row r="163" spans="1:5" ht="39" customHeight="1">
      <c r="A163" s="53"/>
      <c r="B163" s="14"/>
      <c r="C163" s="17" t="s">
        <v>150</v>
      </c>
      <c r="D163" s="17"/>
    </row>
    <row r="164" spans="1:5" ht="135.75" customHeight="1">
      <c r="A164" s="49" t="s">
        <v>83</v>
      </c>
      <c r="B164" s="6" t="s">
        <v>150</v>
      </c>
      <c r="C164" s="5" t="s">
        <v>87</v>
      </c>
      <c r="D164" s="7">
        <v>27</v>
      </c>
    </row>
    <row r="165" spans="1:5" ht="135.75" customHeight="1">
      <c r="A165" s="49" t="s">
        <v>26</v>
      </c>
      <c r="B165" s="6" t="s">
        <v>150</v>
      </c>
      <c r="C165" s="5" t="s">
        <v>16</v>
      </c>
      <c r="D165" s="7">
        <v>17</v>
      </c>
    </row>
    <row r="166" spans="1:5" ht="135.75" customHeight="1">
      <c r="A166" s="49" t="s">
        <v>605</v>
      </c>
      <c r="B166" s="6" t="s">
        <v>150</v>
      </c>
      <c r="C166" s="5" t="s">
        <v>606</v>
      </c>
      <c r="D166" s="7">
        <v>150</v>
      </c>
    </row>
    <row r="167" spans="1:5" ht="135.75" customHeight="1">
      <c r="A167" s="49" t="s">
        <v>27</v>
      </c>
      <c r="B167" s="6" t="s">
        <v>150</v>
      </c>
      <c r="C167" s="5" t="s">
        <v>16</v>
      </c>
      <c r="D167" s="7">
        <v>13</v>
      </c>
    </row>
    <row r="168" spans="1:5" ht="135.75" customHeight="1">
      <c r="A168" s="49" t="s">
        <v>607</v>
      </c>
      <c r="B168" s="6" t="s">
        <v>150</v>
      </c>
      <c r="C168" s="5" t="s">
        <v>606</v>
      </c>
      <c r="D168" s="7">
        <v>110</v>
      </c>
    </row>
    <row r="169" spans="1:5" ht="135.75" customHeight="1">
      <c r="A169" s="49" t="s">
        <v>28</v>
      </c>
      <c r="B169" s="40" t="s">
        <v>150</v>
      </c>
      <c r="C169" s="46" t="s">
        <v>17</v>
      </c>
      <c r="D169" s="7">
        <v>19</v>
      </c>
    </row>
    <row r="170" spans="1:5" ht="135.75" customHeight="1">
      <c r="A170" s="49" t="s">
        <v>458</v>
      </c>
      <c r="B170" s="40" t="s">
        <v>150</v>
      </c>
      <c r="C170" s="46" t="s">
        <v>459</v>
      </c>
      <c r="D170" s="7">
        <v>120</v>
      </c>
    </row>
    <row r="171" spans="1:5" ht="39" customHeight="1">
      <c r="A171" s="76"/>
      <c r="B171" s="75"/>
      <c r="C171" s="39" t="s">
        <v>151</v>
      </c>
      <c r="D171" s="39"/>
    </row>
    <row r="172" spans="1:5" ht="135.75" customHeight="1">
      <c r="A172" s="49" t="s">
        <v>25</v>
      </c>
      <c r="B172" s="6" t="s">
        <v>174</v>
      </c>
      <c r="C172" s="5" t="s">
        <v>15</v>
      </c>
      <c r="D172" s="7" t="s">
        <v>435</v>
      </c>
    </row>
    <row r="173" spans="1:5" ht="45" customHeight="1">
      <c r="A173" s="59"/>
      <c r="B173" s="5"/>
      <c r="C173" s="38" t="s">
        <v>137</v>
      </c>
      <c r="D173" s="7"/>
    </row>
    <row r="174" spans="1:5" ht="39" customHeight="1">
      <c r="A174" s="53"/>
      <c r="B174" s="15"/>
      <c r="C174" s="17" t="s">
        <v>138</v>
      </c>
      <c r="D174" s="17"/>
    </row>
    <row r="175" spans="1:5" ht="135.75" customHeight="1">
      <c r="A175" s="49" t="s">
        <v>496</v>
      </c>
      <c r="B175" s="6" t="s">
        <v>140</v>
      </c>
      <c r="C175" s="5" t="s">
        <v>647</v>
      </c>
      <c r="D175" s="7">
        <v>135</v>
      </c>
      <c r="E175" t="s">
        <v>378</v>
      </c>
    </row>
    <row r="176" spans="1:5" ht="135.75" customHeight="1">
      <c r="A176" s="49" t="s">
        <v>497</v>
      </c>
      <c r="B176" s="6" t="s">
        <v>140</v>
      </c>
      <c r="C176" s="5" t="s">
        <v>648</v>
      </c>
      <c r="D176" s="7">
        <v>159</v>
      </c>
    </row>
    <row r="177" spans="1:4" ht="39" customHeight="1">
      <c r="A177" s="17" t="s">
        <v>586</v>
      </c>
      <c r="B177" s="17"/>
      <c r="C177" s="17" t="s">
        <v>141</v>
      </c>
      <c r="D177" s="17"/>
    </row>
    <row r="178" spans="1:4" ht="135.75" customHeight="1">
      <c r="A178" s="49" t="s">
        <v>587</v>
      </c>
      <c r="B178" s="6" t="s">
        <v>140</v>
      </c>
      <c r="C178" s="46" t="s">
        <v>596</v>
      </c>
      <c r="D178" s="7">
        <v>164</v>
      </c>
    </row>
    <row r="179" spans="1:4" ht="39" customHeight="1">
      <c r="A179" s="56"/>
      <c r="B179" s="23"/>
      <c r="C179" s="34" t="s">
        <v>141</v>
      </c>
      <c r="D179" s="82"/>
    </row>
    <row r="180" spans="1:4" ht="135.75" customHeight="1">
      <c r="A180" s="49" t="s">
        <v>591</v>
      </c>
      <c r="B180" s="6" t="s">
        <v>140</v>
      </c>
      <c r="C180" s="5" t="s">
        <v>592</v>
      </c>
      <c r="D180" s="7">
        <v>295</v>
      </c>
    </row>
    <row r="181" spans="1:4" ht="135.75" customHeight="1">
      <c r="A181" s="49" t="s">
        <v>593</v>
      </c>
      <c r="B181" s="6" t="s">
        <v>140</v>
      </c>
      <c r="C181" s="5" t="s">
        <v>598</v>
      </c>
      <c r="D181" s="7">
        <v>275</v>
      </c>
    </row>
    <row r="182" spans="1:4" ht="135.75" customHeight="1">
      <c r="A182" s="58" t="s">
        <v>594</v>
      </c>
      <c r="B182" s="6" t="s">
        <v>140</v>
      </c>
      <c r="C182" s="5" t="s">
        <v>600</v>
      </c>
      <c r="D182" s="7">
        <v>295</v>
      </c>
    </row>
    <row r="183" spans="1:4" ht="39" customHeight="1">
      <c r="A183" s="53"/>
      <c r="B183" s="14"/>
      <c r="C183" s="17" t="s">
        <v>421</v>
      </c>
      <c r="D183" s="17"/>
    </row>
    <row r="184" spans="1:4" ht="135.75" customHeight="1">
      <c r="A184" s="49" t="s">
        <v>498</v>
      </c>
      <c r="B184" s="6" t="s">
        <v>422</v>
      </c>
      <c r="C184" s="5" t="s">
        <v>528</v>
      </c>
      <c r="D184" s="7">
        <v>260</v>
      </c>
    </row>
    <row r="185" spans="1:4" ht="135.75" customHeight="1">
      <c r="A185" s="49" t="s">
        <v>499</v>
      </c>
      <c r="B185" s="6" t="s">
        <v>422</v>
      </c>
      <c r="C185" s="5" t="s">
        <v>527</v>
      </c>
      <c r="D185" s="7">
        <v>283</v>
      </c>
    </row>
    <row r="186" spans="1:4" ht="135.75" customHeight="1">
      <c r="A186" s="49" t="s">
        <v>563</v>
      </c>
      <c r="B186" s="6" t="s">
        <v>422</v>
      </c>
      <c r="C186" s="5" t="s">
        <v>564</v>
      </c>
      <c r="D186" s="7">
        <v>360</v>
      </c>
    </row>
    <row r="187" spans="1:4" ht="39" customHeight="1">
      <c r="A187" s="53"/>
      <c r="B187" s="15"/>
      <c r="C187" s="17" t="s">
        <v>456</v>
      </c>
      <c r="D187" s="17"/>
    </row>
    <row r="188" spans="1:4" ht="135.75" customHeight="1">
      <c r="A188" s="49" t="s">
        <v>139</v>
      </c>
      <c r="B188" s="6" t="s">
        <v>140</v>
      </c>
      <c r="C188" s="5" t="s">
        <v>578</v>
      </c>
      <c r="D188" s="7">
        <v>110</v>
      </c>
    </row>
    <row r="189" spans="1:4" ht="135.75" customHeight="1">
      <c r="A189" s="49" t="s">
        <v>398</v>
      </c>
      <c r="B189" s="6" t="s">
        <v>140</v>
      </c>
      <c r="C189" s="5" t="s">
        <v>397</v>
      </c>
      <c r="D189" s="7">
        <v>158</v>
      </c>
    </row>
    <row r="190" spans="1:4" ht="39" customHeight="1">
      <c r="A190" s="53"/>
      <c r="B190" s="14"/>
      <c r="C190" s="17" t="s">
        <v>152</v>
      </c>
      <c r="D190" s="17"/>
    </row>
    <row r="191" spans="1:4" ht="133.5" customHeight="1">
      <c r="A191" s="49" t="s">
        <v>153</v>
      </c>
      <c r="B191" s="6" t="s">
        <v>140</v>
      </c>
      <c r="C191" s="5" t="s">
        <v>396</v>
      </c>
      <c r="D191" s="7">
        <v>110</v>
      </c>
    </row>
    <row r="192" spans="1:4" ht="39" customHeight="1">
      <c r="A192" s="51"/>
      <c r="B192" s="15"/>
      <c r="C192" s="17" t="s">
        <v>142</v>
      </c>
      <c r="D192" s="17"/>
    </row>
    <row r="193" spans="1:16380" ht="54" customHeight="1">
      <c r="A193" s="49" t="s">
        <v>143</v>
      </c>
      <c r="B193" s="6" t="s">
        <v>140</v>
      </c>
      <c r="C193" s="5" t="s">
        <v>144</v>
      </c>
      <c r="D193" s="7">
        <v>30</v>
      </c>
    </row>
    <row r="194" spans="1:16380" ht="54" customHeight="1">
      <c r="A194" s="49" t="s">
        <v>145</v>
      </c>
      <c r="B194" s="6" t="s">
        <v>140</v>
      </c>
      <c r="C194" s="5" t="s">
        <v>146</v>
      </c>
      <c r="D194" s="7">
        <v>53</v>
      </c>
    </row>
    <row r="195" spans="1:16380" ht="39" customHeight="1">
      <c r="A195" s="53"/>
      <c r="B195" s="14"/>
      <c r="C195" s="17" t="s">
        <v>501</v>
      </c>
      <c r="D195" s="21"/>
    </row>
    <row r="196" spans="1:16380" ht="167" customHeight="1">
      <c r="A196" s="49" t="s">
        <v>500</v>
      </c>
      <c r="B196" s="6" t="s">
        <v>140</v>
      </c>
      <c r="C196" s="5" t="s">
        <v>556</v>
      </c>
      <c r="D196" s="7">
        <v>172</v>
      </c>
    </row>
    <row r="197" spans="1:16380" ht="101" customHeight="1">
      <c r="A197" s="49" t="s">
        <v>597</v>
      </c>
      <c r="B197" s="6" t="s">
        <v>140</v>
      </c>
      <c r="C197" s="5" t="s">
        <v>557</v>
      </c>
      <c r="D197" s="7">
        <v>202</v>
      </c>
    </row>
    <row r="198" spans="1:16380" ht="39" customHeight="1">
      <c r="A198" s="81"/>
      <c r="B198" s="75"/>
      <c r="C198" s="39" t="s">
        <v>574</v>
      </c>
      <c r="D198" s="79"/>
    </row>
    <row r="199" spans="1:16380" ht="54" customHeight="1">
      <c r="A199" s="49" t="s">
        <v>525</v>
      </c>
      <c r="B199" s="6" t="s">
        <v>206</v>
      </c>
      <c r="C199" s="5" t="s">
        <v>526</v>
      </c>
      <c r="D199" s="7">
        <v>60</v>
      </c>
    </row>
    <row r="200" spans="1:16380" ht="39" customHeight="1">
      <c r="A200" s="48"/>
      <c r="B200" s="75"/>
      <c r="C200" s="39" t="s">
        <v>423</v>
      </c>
      <c r="D200" s="39"/>
    </row>
    <row r="201" spans="1:16380" ht="135.75" customHeight="1">
      <c r="A201" s="49" t="s">
        <v>424</v>
      </c>
      <c r="B201" s="6" t="s">
        <v>206</v>
      </c>
      <c r="C201" s="5" t="s">
        <v>426</v>
      </c>
      <c r="D201" s="7">
        <v>21</v>
      </c>
    </row>
    <row r="202" spans="1:16380" ht="135.75" customHeight="1">
      <c r="A202" s="49" t="s">
        <v>425</v>
      </c>
      <c r="B202" s="6" t="s">
        <v>206</v>
      </c>
      <c r="C202" s="5" t="s">
        <v>427</v>
      </c>
      <c r="D202" s="7">
        <v>43</v>
      </c>
    </row>
    <row r="203" spans="1:16380" ht="37.5" customHeight="1">
      <c r="A203" s="76"/>
      <c r="B203" s="75"/>
      <c r="C203" s="77" t="s">
        <v>464</v>
      </c>
      <c r="D203" s="47"/>
    </row>
    <row r="204" spans="1:16380" ht="135.75" customHeight="1">
      <c r="A204" s="49" t="s">
        <v>428</v>
      </c>
      <c r="B204" s="6" t="s">
        <v>206</v>
      </c>
      <c r="C204" s="5" t="s">
        <v>429</v>
      </c>
      <c r="D204" s="7">
        <v>70</v>
      </c>
    </row>
    <row r="205" spans="1:16380" ht="135.75" customHeight="1">
      <c r="A205" s="49" t="s">
        <v>419</v>
      </c>
      <c r="B205" s="6" t="s">
        <v>206</v>
      </c>
      <c r="C205" s="5" t="s">
        <v>430</v>
      </c>
      <c r="D205" s="7">
        <v>54</v>
      </c>
    </row>
    <row r="206" spans="1:16380" ht="45" customHeight="1">
      <c r="A206" s="49"/>
      <c r="B206" s="12"/>
      <c r="C206" s="18" t="s">
        <v>417</v>
      </c>
      <c r="D206" s="7"/>
      <c r="E206" s="7"/>
      <c r="F206" s="49"/>
      <c r="G206" s="12"/>
      <c r="H206" s="18"/>
      <c r="I206" s="7"/>
      <c r="J206" s="49"/>
      <c r="K206" s="12"/>
      <c r="L206" s="18"/>
      <c r="M206" s="7"/>
      <c r="N206" s="49"/>
      <c r="O206" s="12"/>
      <c r="P206" s="18"/>
      <c r="Q206" s="7"/>
      <c r="R206" s="49"/>
      <c r="S206" s="12"/>
      <c r="T206" s="18"/>
      <c r="U206" s="7"/>
      <c r="V206" s="49"/>
      <c r="W206" s="12"/>
      <c r="X206" s="18"/>
      <c r="Y206" s="7"/>
      <c r="Z206" s="49"/>
      <c r="AA206" s="12"/>
      <c r="AB206" s="18"/>
      <c r="AC206" s="7"/>
      <c r="AD206" s="49"/>
      <c r="AE206" s="12"/>
      <c r="AF206" s="18"/>
      <c r="AG206" s="7"/>
      <c r="AH206" s="49"/>
      <c r="AI206" s="12"/>
      <c r="AJ206" s="18"/>
      <c r="AK206" s="7"/>
      <c r="AL206" s="49"/>
      <c r="AM206" s="12"/>
      <c r="AN206" s="18"/>
      <c r="AO206" s="7"/>
      <c r="AP206" s="49"/>
      <c r="AQ206" s="12"/>
      <c r="AR206" s="18"/>
      <c r="AS206" s="7"/>
      <c r="AT206" s="49"/>
      <c r="AU206" s="12"/>
      <c r="AV206" s="18"/>
      <c r="AW206" s="7"/>
      <c r="AX206" s="49"/>
      <c r="AY206" s="12"/>
      <c r="AZ206" s="18"/>
      <c r="BA206" s="7"/>
      <c r="BB206" s="49"/>
      <c r="BC206" s="12"/>
      <c r="BD206" s="18"/>
      <c r="BE206" s="7"/>
      <c r="BF206" s="49"/>
      <c r="BG206" s="12"/>
      <c r="BH206" s="18"/>
      <c r="BI206" s="7"/>
      <c r="BJ206" s="49"/>
      <c r="BK206" s="12"/>
      <c r="BL206" s="18"/>
      <c r="BM206" s="7"/>
      <c r="BN206" s="49"/>
      <c r="BO206" s="12"/>
      <c r="BP206" s="18"/>
      <c r="BQ206" s="7"/>
      <c r="BR206" s="49"/>
      <c r="BS206" s="12"/>
      <c r="BT206" s="18"/>
      <c r="BU206" s="7"/>
      <c r="BV206" s="49"/>
      <c r="BW206" s="12"/>
      <c r="BX206" s="18"/>
      <c r="BY206" s="7"/>
      <c r="BZ206" s="49"/>
      <c r="CA206" s="12"/>
      <c r="CB206" s="18"/>
      <c r="CC206" s="7"/>
      <c r="CD206" s="49"/>
      <c r="CE206" s="12"/>
      <c r="CF206" s="18"/>
      <c r="CG206" s="7"/>
      <c r="CH206" s="49"/>
      <c r="CI206" s="12"/>
      <c r="CJ206" s="18"/>
      <c r="CK206" s="7"/>
      <c r="CL206" s="49"/>
      <c r="CM206" s="12"/>
      <c r="CN206" s="18"/>
      <c r="CO206" s="7"/>
      <c r="CP206" s="49"/>
      <c r="CQ206" s="12"/>
      <c r="CR206" s="18"/>
      <c r="CS206" s="7"/>
      <c r="CT206" s="49"/>
      <c r="CU206" s="12"/>
      <c r="CV206" s="18"/>
      <c r="CW206" s="7"/>
      <c r="CX206" s="49"/>
      <c r="CY206" s="12"/>
      <c r="CZ206" s="18"/>
      <c r="DA206" s="7"/>
      <c r="DB206" s="49"/>
      <c r="DC206" s="12"/>
      <c r="DD206" s="18"/>
      <c r="DE206" s="7"/>
      <c r="DF206" s="49"/>
      <c r="DG206" s="12"/>
      <c r="DH206" s="18"/>
      <c r="DI206" s="7"/>
      <c r="DJ206" s="49"/>
      <c r="DK206" s="12"/>
      <c r="DL206" s="18"/>
      <c r="DM206" s="7"/>
      <c r="DN206" s="49"/>
      <c r="DO206" s="12"/>
      <c r="DP206" s="18"/>
      <c r="DQ206" s="7"/>
      <c r="DR206" s="49"/>
      <c r="DS206" s="12"/>
      <c r="DT206" s="18"/>
      <c r="DU206" s="7"/>
      <c r="DV206" s="49"/>
      <c r="DW206" s="12"/>
      <c r="DX206" s="18"/>
      <c r="DY206" s="7"/>
      <c r="DZ206" s="49"/>
      <c r="EA206" s="12"/>
      <c r="EB206" s="18"/>
      <c r="EC206" s="7"/>
      <c r="ED206" s="49"/>
      <c r="EE206" s="12"/>
      <c r="EF206" s="18"/>
      <c r="EG206" s="7"/>
      <c r="EH206" s="49"/>
      <c r="EI206" s="12"/>
      <c r="EJ206" s="18"/>
      <c r="EK206" s="7"/>
      <c r="EL206" s="49"/>
      <c r="EM206" s="12"/>
      <c r="EN206" s="18"/>
      <c r="EO206" s="7"/>
      <c r="EP206" s="49"/>
      <c r="EQ206" s="12"/>
      <c r="ER206" s="18"/>
      <c r="ES206" s="7"/>
      <c r="ET206" s="49"/>
      <c r="EU206" s="12"/>
      <c r="EV206" s="18"/>
      <c r="EW206" s="7"/>
      <c r="EX206" s="49"/>
      <c r="EY206" s="12"/>
      <c r="EZ206" s="18"/>
      <c r="FA206" s="7"/>
      <c r="FB206" s="49"/>
      <c r="FC206" s="12"/>
      <c r="FD206" s="18"/>
      <c r="FE206" s="7"/>
      <c r="FF206" s="49"/>
      <c r="FG206" s="12"/>
      <c r="FH206" s="18"/>
      <c r="FI206" s="7"/>
      <c r="FJ206" s="49"/>
      <c r="FK206" s="12"/>
      <c r="FL206" s="18"/>
      <c r="FM206" s="7"/>
      <c r="FN206" s="49"/>
      <c r="FO206" s="12"/>
      <c r="FP206" s="18"/>
      <c r="FQ206" s="7"/>
      <c r="FR206" s="49"/>
      <c r="FS206" s="12"/>
      <c r="FT206" s="18"/>
      <c r="FU206" s="7"/>
      <c r="FV206" s="49"/>
      <c r="FW206" s="12"/>
      <c r="FX206" s="18"/>
      <c r="FY206" s="7"/>
      <c r="FZ206" s="49"/>
      <c r="GA206" s="12"/>
      <c r="GB206" s="18"/>
      <c r="GC206" s="7"/>
      <c r="GD206" s="49"/>
      <c r="GE206" s="12"/>
      <c r="GF206" s="18"/>
      <c r="GG206" s="7"/>
      <c r="GH206" s="49"/>
      <c r="GI206" s="12"/>
      <c r="GJ206" s="18"/>
      <c r="GK206" s="7"/>
      <c r="GL206" s="49"/>
      <c r="GM206" s="12"/>
      <c r="GN206" s="18"/>
      <c r="GO206" s="7"/>
      <c r="GP206" s="49"/>
      <c r="GQ206" s="12"/>
      <c r="GR206" s="18"/>
      <c r="GS206" s="7"/>
      <c r="GT206" s="49"/>
      <c r="GU206" s="12"/>
      <c r="GV206" s="18"/>
      <c r="GW206" s="7"/>
      <c r="GX206" s="49"/>
      <c r="GY206" s="12"/>
      <c r="GZ206" s="18"/>
      <c r="HA206" s="7"/>
      <c r="HB206" s="49"/>
      <c r="HC206" s="12"/>
      <c r="HD206" s="18"/>
      <c r="HE206" s="7"/>
      <c r="HF206" s="49"/>
      <c r="HG206" s="12"/>
      <c r="HH206" s="18"/>
      <c r="HI206" s="7"/>
      <c r="HJ206" s="49"/>
      <c r="HK206" s="12"/>
      <c r="HL206" s="18"/>
      <c r="HM206" s="7"/>
      <c r="HN206" s="49"/>
      <c r="HO206" s="12"/>
      <c r="HP206" s="18"/>
      <c r="HQ206" s="7"/>
      <c r="HR206" s="49"/>
      <c r="HS206" s="12"/>
      <c r="HT206" s="18"/>
      <c r="HU206" s="7"/>
      <c r="HV206" s="49"/>
      <c r="HW206" s="12"/>
      <c r="HX206" s="18"/>
      <c r="HY206" s="7"/>
      <c r="HZ206" s="49"/>
      <c r="IA206" s="12"/>
      <c r="IB206" s="18"/>
      <c r="IC206" s="7"/>
      <c r="ID206" s="49"/>
      <c r="IE206" s="12"/>
      <c r="IF206" s="18"/>
      <c r="IG206" s="7"/>
      <c r="IH206" s="49"/>
      <c r="II206" s="12"/>
      <c r="IJ206" s="18"/>
      <c r="IK206" s="7"/>
      <c r="IL206" s="49"/>
      <c r="IM206" s="12"/>
      <c r="IN206" s="18"/>
      <c r="IO206" s="7"/>
      <c r="IP206" s="49"/>
      <c r="IQ206" s="12"/>
      <c r="IR206" s="18"/>
      <c r="IS206" s="7"/>
      <c r="IT206" s="49"/>
      <c r="IU206" s="12"/>
      <c r="IV206" s="18"/>
      <c r="IW206" s="7"/>
      <c r="IX206" s="49"/>
      <c r="IY206" s="12"/>
      <c r="IZ206" s="18"/>
      <c r="JA206" s="7"/>
      <c r="JB206" s="49"/>
      <c r="JC206" s="12"/>
      <c r="JD206" s="18"/>
      <c r="JE206" s="7"/>
      <c r="JF206" s="49"/>
      <c r="JG206" s="12"/>
      <c r="JH206" s="18"/>
      <c r="JI206" s="7"/>
      <c r="JJ206" s="49"/>
      <c r="JK206" s="12"/>
      <c r="JL206" s="18"/>
      <c r="JM206" s="7"/>
      <c r="JN206" s="49"/>
      <c r="JO206" s="12"/>
      <c r="JP206" s="18"/>
      <c r="JQ206" s="7"/>
      <c r="JR206" s="49"/>
      <c r="JS206" s="12"/>
      <c r="JT206" s="18"/>
      <c r="JU206" s="7"/>
      <c r="JV206" s="49"/>
      <c r="JW206" s="12"/>
      <c r="JX206" s="18"/>
      <c r="JY206" s="7"/>
      <c r="JZ206" s="49"/>
      <c r="KA206" s="12"/>
      <c r="KB206" s="18"/>
      <c r="KC206" s="7"/>
      <c r="KD206" s="49"/>
      <c r="KE206" s="12"/>
      <c r="KF206" s="18"/>
      <c r="KG206" s="7"/>
      <c r="KH206" s="49"/>
      <c r="KI206" s="12"/>
      <c r="KJ206" s="18"/>
      <c r="KK206" s="7"/>
      <c r="KL206" s="49"/>
      <c r="KM206" s="12"/>
      <c r="KN206" s="18"/>
      <c r="KO206" s="7"/>
      <c r="KP206" s="49"/>
      <c r="KQ206" s="12"/>
      <c r="KR206" s="18"/>
      <c r="KS206" s="7"/>
      <c r="KT206" s="49"/>
      <c r="KU206" s="12"/>
      <c r="KV206" s="18"/>
      <c r="KW206" s="7"/>
      <c r="KX206" s="49"/>
      <c r="KY206" s="12"/>
      <c r="KZ206" s="18"/>
      <c r="LA206" s="7"/>
      <c r="LB206" s="49"/>
      <c r="LC206" s="12"/>
      <c r="LD206" s="18"/>
      <c r="LE206" s="7"/>
      <c r="LF206" s="49"/>
      <c r="LG206" s="12"/>
      <c r="LH206" s="18"/>
      <c r="LI206" s="7"/>
      <c r="LJ206" s="49"/>
      <c r="LK206" s="12"/>
      <c r="LL206" s="18"/>
      <c r="LM206" s="7"/>
      <c r="LN206" s="49"/>
      <c r="LO206" s="12"/>
      <c r="LP206" s="18"/>
      <c r="LQ206" s="7"/>
      <c r="LR206" s="49"/>
      <c r="LS206" s="12"/>
      <c r="LT206" s="18"/>
      <c r="LU206" s="7"/>
      <c r="LV206" s="49"/>
      <c r="LW206" s="12"/>
      <c r="LX206" s="18"/>
      <c r="LY206" s="7"/>
      <c r="LZ206" s="49"/>
      <c r="MA206" s="12"/>
      <c r="MB206" s="18"/>
      <c r="MC206" s="7"/>
      <c r="MD206" s="49"/>
      <c r="ME206" s="12"/>
      <c r="MF206" s="18"/>
      <c r="MG206" s="7"/>
      <c r="MH206" s="49"/>
      <c r="MI206" s="12"/>
      <c r="MJ206" s="18"/>
      <c r="MK206" s="7"/>
      <c r="ML206" s="49"/>
      <c r="MM206" s="12"/>
      <c r="MN206" s="18"/>
      <c r="MO206" s="7"/>
      <c r="MP206" s="49"/>
      <c r="MQ206" s="12"/>
      <c r="MR206" s="18"/>
      <c r="MS206" s="7"/>
      <c r="MT206" s="49"/>
      <c r="MU206" s="12"/>
      <c r="MV206" s="18"/>
      <c r="MW206" s="7"/>
      <c r="MX206" s="49"/>
      <c r="MY206" s="12"/>
      <c r="MZ206" s="18"/>
      <c r="NA206" s="7"/>
      <c r="NB206" s="49"/>
      <c r="NC206" s="12"/>
      <c r="ND206" s="18"/>
      <c r="NE206" s="7"/>
      <c r="NF206" s="49"/>
      <c r="NG206" s="12"/>
      <c r="NH206" s="18"/>
      <c r="NI206" s="7"/>
      <c r="NJ206" s="49"/>
      <c r="NK206" s="12"/>
      <c r="NL206" s="18"/>
      <c r="NM206" s="7"/>
      <c r="NN206" s="49"/>
      <c r="NO206" s="12"/>
      <c r="NP206" s="18"/>
      <c r="NQ206" s="7"/>
      <c r="NR206" s="49"/>
      <c r="NS206" s="12"/>
      <c r="NT206" s="18"/>
      <c r="NU206" s="7"/>
      <c r="NV206" s="49"/>
      <c r="NW206" s="12"/>
      <c r="NX206" s="18"/>
      <c r="NY206" s="7"/>
      <c r="NZ206" s="49"/>
      <c r="OA206" s="12"/>
      <c r="OB206" s="18"/>
      <c r="OC206" s="7"/>
      <c r="OD206" s="49"/>
      <c r="OE206" s="12"/>
      <c r="OF206" s="18"/>
      <c r="OG206" s="7"/>
      <c r="OH206" s="49"/>
      <c r="OI206" s="12"/>
      <c r="OJ206" s="18"/>
      <c r="OK206" s="7"/>
      <c r="OL206" s="49"/>
      <c r="OM206" s="12"/>
      <c r="ON206" s="18"/>
      <c r="OO206" s="7"/>
      <c r="OP206" s="49"/>
      <c r="OQ206" s="12"/>
      <c r="OR206" s="18"/>
      <c r="OS206" s="7"/>
      <c r="OT206" s="49"/>
      <c r="OU206" s="12"/>
      <c r="OV206" s="18"/>
      <c r="OW206" s="7"/>
      <c r="OX206" s="49"/>
      <c r="OY206" s="12"/>
      <c r="OZ206" s="18"/>
      <c r="PA206" s="7"/>
      <c r="PB206" s="49"/>
      <c r="PC206" s="12"/>
      <c r="PD206" s="18"/>
      <c r="PE206" s="7"/>
      <c r="PF206" s="49"/>
      <c r="PG206" s="12"/>
      <c r="PH206" s="18"/>
      <c r="PI206" s="7"/>
      <c r="PJ206" s="49"/>
      <c r="PK206" s="12"/>
      <c r="PL206" s="18"/>
      <c r="PM206" s="7"/>
      <c r="PN206" s="49"/>
      <c r="PO206" s="12"/>
      <c r="PP206" s="18"/>
      <c r="PQ206" s="7"/>
      <c r="PR206" s="49"/>
      <c r="PS206" s="12"/>
      <c r="PT206" s="18"/>
      <c r="PU206" s="7"/>
      <c r="PV206" s="49"/>
      <c r="PW206" s="12"/>
      <c r="PX206" s="18"/>
      <c r="PY206" s="7"/>
      <c r="PZ206" s="49"/>
      <c r="QA206" s="12"/>
      <c r="QB206" s="18"/>
      <c r="QC206" s="7"/>
      <c r="QD206" s="49"/>
      <c r="QE206" s="12"/>
      <c r="QF206" s="18"/>
      <c r="QG206" s="7"/>
      <c r="QH206" s="49"/>
      <c r="QI206" s="12"/>
      <c r="QJ206" s="18"/>
      <c r="QK206" s="7"/>
      <c r="QL206" s="49"/>
      <c r="QM206" s="12"/>
      <c r="QN206" s="18"/>
      <c r="QO206" s="7"/>
      <c r="QP206" s="49"/>
      <c r="QQ206" s="12"/>
      <c r="QR206" s="18"/>
      <c r="QS206" s="7"/>
      <c r="QT206" s="49"/>
      <c r="QU206" s="12"/>
      <c r="QV206" s="18"/>
      <c r="QW206" s="7"/>
      <c r="QX206" s="49"/>
      <c r="QY206" s="12"/>
      <c r="QZ206" s="18"/>
      <c r="RA206" s="7"/>
      <c r="RB206" s="49"/>
      <c r="RC206" s="12"/>
      <c r="RD206" s="18"/>
      <c r="RE206" s="7"/>
      <c r="RF206" s="49"/>
      <c r="RG206" s="12"/>
      <c r="RH206" s="18"/>
      <c r="RI206" s="7"/>
      <c r="RJ206" s="49"/>
      <c r="RK206" s="12"/>
      <c r="RL206" s="18"/>
      <c r="RM206" s="7"/>
      <c r="RN206" s="49"/>
      <c r="RO206" s="12"/>
      <c r="RP206" s="18"/>
      <c r="RQ206" s="7"/>
      <c r="RR206" s="49"/>
      <c r="RS206" s="12"/>
      <c r="RT206" s="18"/>
      <c r="RU206" s="7"/>
      <c r="RV206" s="49"/>
      <c r="RW206" s="12"/>
      <c r="RX206" s="18"/>
      <c r="RY206" s="7"/>
      <c r="RZ206" s="49"/>
      <c r="SA206" s="12"/>
      <c r="SB206" s="18"/>
      <c r="SC206" s="7"/>
      <c r="SD206" s="49"/>
      <c r="SE206" s="12"/>
      <c r="SF206" s="18"/>
      <c r="SG206" s="7"/>
      <c r="SH206" s="49"/>
      <c r="SI206" s="12"/>
      <c r="SJ206" s="18"/>
      <c r="SK206" s="7"/>
      <c r="SL206" s="49"/>
      <c r="SM206" s="12"/>
      <c r="SN206" s="18"/>
      <c r="SO206" s="7"/>
      <c r="SP206" s="49"/>
      <c r="SQ206" s="12"/>
      <c r="SR206" s="18"/>
      <c r="SS206" s="7"/>
      <c r="ST206" s="49"/>
      <c r="SU206" s="12"/>
      <c r="SV206" s="18"/>
      <c r="SW206" s="7"/>
      <c r="SX206" s="49"/>
      <c r="SY206" s="12"/>
      <c r="SZ206" s="18"/>
      <c r="TA206" s="7"/>
      <c r="TB206" s="49"/>
      <c r="TC206" s="12"/>
      <c r="TD206" s="18"/>
      <c r="TE206" s="7"/>
      <c r="TF206" s="49"/>
      <c r="TG206" s="12"/>
      <c r="TH206" s="18"/>
      <c r="TI206" s="7"/>
      <c r="TJ206" s="49"/>
      <c r="TK206" s="12"/>
      <c r="TL206" s="18"/>
      <c r="TM206" s="7"/>
      <c r="TN206" s="49"/>
      <c r="TO206" s="12"/>
      <c r="TP206" s="18"/>
      <c r="TQ206" s="7"/>
      <c r="TR206" s="49"/>
      <c r="TS206" s="12"/>
      <c r="TT206" s="18"/>
      <c r="TU206" s="7"/>
      <c r="TV206" s="49"/>
      <c r="TW206" s="12"/>
      <c r="TX206" s="18"/>
      <c r="TY206" s="7"/>
      <c r="TZ206" s="49"/>
      <c r="UA206" s="12"/>
      <c r="UB206" s="18"/>
      <c r="UC206" s="7"/>
      <c r="UD206" s="49"/>
      <c r="UE206" s="12"/>
      <c r="UF206" s="18"/>
      <c r="UG206" s="7"/>
      <c r="UH206" s="49"/>
      <c r="UI206" s="12"/>
      <c r="UJ206" s="18"/>
      <c r="UK206" s="7"/>
      <c r="UL206" s="49"/>
      <c r="UM206" s="12"/>
      <c r="UN206" s="18"/>
      <c r="UO206" s="7"/>
      <c r="UP206" s="49"/>
      <c r="UQ206" s="12"/>
      <c r="UR206" s="18"/>
      <c r="US206" s="7"/>
      <c r="UT206" s="49"/>
      <c r="UU206" s="12"/>
      <c r="UV206" s="18"/>
      <c r="UW206" s="7"/>
      <c r="UX206" s="49"/>
      <c r="UY206" s="12"/>
      <c r="UZ206" s="18"/>
      <c r="VA206" s="7"/>
      <c r="VB206" s="49"/>
      <c r="VC206" s="12"/>
      <c r="VD206" s="18"/>
      <c r="VE206" s="7"/>
      <c r="VF206" s="49"/>
      <c r="VG206" s="12"/>
      <c r="VH206" s="18"/>
      <c r="VI206" s="7"/>
      <c r="VJ206" s="49"/>
      <c r="VK206" s="12"/>
      <c r="VL206" s="18"/>
      <c r="VM206" s="7"/>
      <c r="VN206" s="49"/>
      <c r="VO206" s="12"/>
      <c r="VP206" s="18"/>
      <c r="VQ206" s="7"/>
      <c r="VR206" s="49"/>
      <c r="VS206" s="12"/>
      <c r="VT206" s="18"/>
      <c r="VU206" s="7"/>
      <c r="VV206" s="49"/>
      <c r="VW206" s="12"/>
      <c r="VX206" s="18"/>
      <c r="VY206" s="7"/>
      <c r="VZ206" s="49"/>
      <c r="WA206" s="12"/>
      <c r="WB206" s="18"/>
      <c r="WC206" s="7"/>
      <c r="WD206" s="49"/>
      <c r="WE206" s="12"/>
      <c r="WF206" s="18"/>
      <c r="WG206" s="7"/>
      <c r="WH206" s="49"/>
      <c r="WI206" s="12"/>
      <c r="WJ206" s="18"/>
      <c r="WK206" s="7"/>
      <c r="WL206" s="49"/>
      <c r="WM206" s="12"/>
      <c r="WN206" s="18"/>
      <c r="WO206" s="7"/>
      <c r="WP206" s="49"/>
      <c r="WQ206" s="12"/>
      <c r="WR206" s="18"/>
      <c r="WS206" s="7"/>
      <c r="WT206" s="49"/>
      <c r="WU206" s="12"/>
      <c r="WV206" s="18"/>
      <c r="WW206" s="7"/>
      <c r="WX206" s="49"/>
      <c r="WY206" s="12"/>
      <c r="WZ206" s="18"/>
      <c r="XA206" s="7"/>
      <c r="XB206" s="49"/>
      <c r="XC206" s="12"/>
      <c r="XD206" s="18"/>
      <c r="XE206" s="7"/>
      <c r="XF206" s="49"/>
      <c r="XG206" s="12"/>
      <c r="XH206" s="18"/>
      <c r="XI206" s="7"/>
      <c r="XJ206" s="49"/>
      <c r="XK206" s="12"/>
      <c r="XL206" s="18"/>
      <c r="XM206" s="7"/>
      <c r="XN206" s="49"/>
      <c r="XO206" s="12"/>
      <c r="XP206" s="18"/>
      <c r="XQ206" s="7"/>
      <c r="XR206" s="49"/>
      <c r="XS206" s="12"/>
      <c r="XT206" s="18"/>
      <c r="XU206" s="7"/>
      <c r="XV206" s="49"/>
      <c r="XW206" s="12"/>
      <c r="XX206" s="18"/>
      <c r="XY206" s="7"/>
      <c r="XZ206" s="49"/>
      <c r="YA206" s="12"/>
      <c r="YB206" s="18"/>
      <c r="YC206" s="7"/>
      <c r="YD206" s="49"/>
      <c r="YE206" s="12"/>
      <c r="YF206" s="18"/>
      <c r="YG206" s="7"/>
      <c r="YH206" s="49"/>
      <c r="YI206" s="12"/>
      <c r="YJ206" s="18"/>
      <c r="YK206" s="7"/>
      <c r="YL206" s="49"/>
      <c r="YM206" s="12"/>
      <c r="YN206" s="18"/>
      <c r="YO206" s="7"/>
      <c r="YP206" s="49"/>
      <c r="YQ206" s="12"/>
      <c r="YR206" s="18"/>
      <c r="YS206" s="7"/>
      <c r="YT206" s="49"/>
      <c r="YU206" s="12"/>
      <c r="YV206" s="18"/>
      <c r="YW206" s="7"/>
      <c r="YX206" s="49"/>
      <c r="YY206" s="12"/>
      <c r="YZ206" s="18"/>
      <c r="ZA206" s="7"/>
      <c r="ZB206" s="49"/>
      <c r="ZC206" s="12"/>
      <c r="ZD206" s="18"/>
      <c r="ZE206" s="7"/>
      <c r="ZF206" s="49"/>
      <c r="ZG206" s="12"/>
      <c r="ZH206" s="18"/>
      <c r="ZI206" s="7"/>
      <c r="ZJ206" s="49"/>
      <c r="ZK206" s="12"/>
      <c r="ZL206" s="18"/>
      <c r="ZM206" s="7"/>
      <c r="ZN206" s="49"/>
      <c r="ZO206" s="12"/>
      <c r="ZP206" s="18"/>
      <c r="ZQ206" s="7"/>
      <c r="ZR206" s="49"/>
      <c r="ZS206" s="12"/>
      <c r="ZT206" s="18"/>
      <c r="ZU206" s="7"/>
      <c r="ZV206" s="49"/>
      <c r="ZW206" s="12"/>
      <c r="ZX206" s="18"/>
      <c r="ZY206" s="7"/>
      <c r="ZZ206" s="49"/>
      <c r="AAA206" s="12"/>
      <c r="AAB206" s="18"/>
      <c r="AAC206" s="7"/>
      <c r="AAD206" s="49"/>
      <c r="AAE206" s="12"/>
      <c r="AAF206" s="18"/>
      <c r="AAG206" s="7"/>
      <c r="AAH206" s="49"/>
      <c r="AAI206" s="12"/>
      <c r="AAJ206" s="18"/>
      <c r="AAK206" s="7"/>
      <c r="AAL206" s="49"/>
      <c r="AAM206" s="12"/>
      <c r="AAN206" s="18"/>
      <c r="AAO206" s="7"/>
      <c r="AAP206" s="49"/>
      <c r="AAQ206" s="12"/>
      <c r="AAR206" s="18"/>
      <c r="AAS206" s="7"/>
      <c r="AAT206" s="49"/>
      <c r="AAU206" s="12"/>
      <c r="AAV206" s="18"/>
      <c r="AAW206" s="7"/>
      <c r="AAX206" s="49"/>
      <c r="AAY206" s="12"/>
      <c r="AAZ206" s="18"/>
      <c r="ABA206" s="7"/>
      <c r="ABB206" s="49"/>
      <c r="ABC206" s="12"/>
      <c r="ABD206" s="18"/>
      <c r="ABE206" s="7"/>
      <c r="ABF206" s="49"/>
      <c r="ABG206" s="12"/>
      <c r="ABH206" s="18"/>
      <c r="ABI206" s="7"/>
      <c r="ABJ206" s="49"/>
      <c r="ABK206" s="12"/>
      <c r="ABL206" s="18"/>
      <c r="ABM206" s="7"/>
      <c r="ABN206" s="49"/>
      <c r="ABO206" s="12"/>
      <c r="ABP206" s="18"/>
      <c r="ABQ206" s="7"/>
      <c r="ABR206" s="49"/>
      <c r="ABS206" s="12"/>
      <c r="ABT206" s="18"/>
      <c r="ABU206" s="7"/>
      <c r="ABV206" s="49"/>
      <c r="ABW206" s="12"/>
      <c r="ABX206" s="18"/>
      <c r="ABY206" s="7"/>
      <c r="ABZ206" s="49"/>
      <c r="ACA206" s="12"/>
      <c r="ACB206" s="18"/>
      <c r="ACC206" s="7"/>
      <c r="ACD206" s="49"/>
      <c r="ACE206" s="12"/>
      <c r="ACF206" s="18"/>
      <c r="ACG206" s="7"/>
      <c r="ACH206" s="49"/>
      <c r="ACI206" s="12"/>
      <c r="ACJ206" s="18"/>
      <c r="ACK206" s="7"/>
      <c r="ACL206" s="49"/>
      <c r="ACM206" s="12"/>
      <c r="ACN206" s="18"/>
      <c r="ACO206" s="7"/>
      <c r="ACP206" s="49"/>
      <c r="ACQ206" s="12"/>
      <c r="ACR206" s="18"/>
      <c r="ACS206" s="7"/>
      <c r="ACT206" s="49"/>
      <c r="ACU206" s="12"/>
      <c r="ACV206" s="18"/>
      <c r="ACW206" s="7"/>
      <c r="ACX206" s="49"/>
      <c r="ACY206" s="12"/>
      <c r="ACZ206" s="18"/>
      <c r="ADA206" s="7"/>
      <c r="ADB206" s="49"/>
      <c r="ADC206" s="12"/>
      <c r="ADD206" s="18"/>
      <c r="ADE206" s="7"/>
      <c r="ADF206" s="49"/>
      <c r="ADG206" s="12"/>
      <c r="ADH206" s="18"/>
      <c r="ADI206" s="7"/>
      <c r="ADJ206" s="49"/>
      <c r="ADK206" s="12"/>
      <c r="ADL206" s="18"/>
      <c r="ADM206" s="7"/>
      <c r="ADN206" s="49"/>
      <c r="ADO206" s="12"/>
      <c r="ADP206" s="18"/>
      <c r="ADQ206" s="7"/>
      <c r="ADR206" s="49"/>
      <c r="ADS206" s="12"/>
      <c r="ADT206" s="18"/>
      <c r="ADU206" s="7"/>
      <c r="ADV206" s="49"/>
      <c r="ADW206" s="12"/>
      <c r="ADX206" s="18"/>
      <c r="ADY206" s="7"/>
      <c r="ADZ206" s="49"/>
      <c r="AEA206" s="12"/>
      <c r="AEB206" s="18"/>
      <c r="AEC206" s="7"/>
      <c r="AED206" s="49"/>
      <c r="AEE206" s="12"/>
      <c r="AEF206" s="18"/>
      <c r="AEG206" s="7"/>
      <c r="AEH206" s="49"/>
      <c r="AEI206" s="12"/>
      <c r="AEJ206" s="18"/>
      <c r="AEK206" s="7"/>
      <c r="AEL206" s="49"/>
      <c r="AEM206" s="12"/>
      <c r="AEN206" s="18"/>
      <c r="AEO206" s="7"/>
      <c r="AEP206" s="49"/>
      <c r="AEQ206" s="12"/>
      <c r="AER206" s="18"/>
      <c r="AES206" s="7"/>
      <c r="AET206" s="49"/>
      <c r="AEU206" s="12"/>
      <c r="AEV206" s="18"/>
      <c r="AEW206" s="7"/>
      <c r="AEX206" s="49"/>
      <c r="AEY206" s="12"/>
      <c r="AEZ206" s="18"/>
      <c r="AFA206" s="7"/>
      <c r="AFB206" s="49"/>
      <c r="AFC206" s="12"/>
      <c r="AFD206" s="18"/>
      <c r="AFE206" s="7"/>
      <c r="AFF206" s="49"/>
      <c r="AFG206" s="12"/>
      <c r="AFH206" s="18"/>
      <c r="AFI206" s="7"/>
      <c r="AFJ206" s="49"/>
      <c r="AFK206" s="12"/>
      <c r="AFL206" s="18"/>
      <c r="AFM206" s="7"/>
      <c r="AFN206" s="49"/>
      <c r="AFO206" s="12"/>
      <c r="AFP206" s="18"/>
      <c r="AFQ206" s="7"/>
      <c r="AFR206" s="49"/>
      <c r="AFS206" s="12"/>
      <c r="AFT206" s="18"/>
      <c r="AFU206" s="7"/>
      <c r="AFV206" s="49"/>
      <c r="AFW206" s="12"/>
      <c r="AFX206" s="18"/>
      <c r="AFY206" s="7"/>
      <c r="AFZ206" s="49"/>
      <c r="AGA206" s="12"/>
      <c r="AGB206" s="18"/>
      <c r="AGC206" s="7"/>
      <c r="AGD206" s="49"/>
      <c r="AGE206" s="12"/>
      <c r="AGF206" s="18"/>
      <c r="AGG206" s="7"/>
      <c r="AGH206" s="49"/>
      <c r="AGI206" s="12"/>
      <c r="AGJ206" s="18"/>
      <c r="AGK206" s="7"/>
      <c r="AGL206" s="49"/>
      <c r="AGM206" s="12"/>
      <c r="AGN206" s="18"/>
      <c r="AGO206" s="7"/>
      <c r="AGP206" s="49"/>
      <c r="AGQ206" s="12"/>
      <c r="AGR206" s="18"/>
      <c r="AGS206" s="7"/>
      <c r="AGT206" s="49"/>
      <c r="AGU206" s="12"/>
      <c r="AGV206" s="18"/>
      <c r="AGW206" s="7"/>
      <c r="AGX206" s="49"/>
      <c r="AGY206" s="12"/>
      <c r="AGZ206" s="18"/>
      <c r="AHA206" s="7"/>
      <c r="AHB206" s="49"/>
      <c r="AHC206" s="12"/>
      <c r="AHD206" s="18"/>
      <c r="AHE206" s="7"/>
      <c r="AHF206" s="49"/>
      <c r="AHG206" s="12"/>
      <c r="AHH206" s="18"/>
      <c r="AHI206" s="7"/>
      <c r="AHJ206" s="49"/>
      <c r="AHK206" s="12"/>
      <c r="AHL206" s="18"/>
      <c r="AHM206" s="7"/>
      <c r="AHN206" s="49"/>
      <c r="AHO206" s="12"/>
      <c r="AHP206" s="18"/>
      <c r="AHQ206" s="7"/>
      <c r="AHR206" s="49"/>
      <c r="AHS206" s="12"/>
      <c r="AHT206" s="18"/>
      <c r="AHU206" s="7"/>
      <c r="AHV206" s="49"/>
      <c r="AHW206" s="12"/>
      <c r="AHX206" s="18"/>
      <c r="AHY206" s="7"/>
      <c r="AHZ206" s="49"/>
      <c r="AIA206" s="12"/>
      <c r="AIB206" s="18"/>
      <c r="AIC206" s="7"/>
      <c r="AID206" s="49"/>
      <c r="AIE206" s="12"/>
      <c r="AIF206" s="18"/>
      <c r="AIG206" s="7"/>
      <c r="AIH206" s="49"/>
      <c r="AII206" s="12"/>
      <c r="AIJ206" s="18"/>
      <c r="AIK206" s="7"/>
      <c r="AIL206" s="49"/>
      <c r="AIM206" s="12"/>
      <c r="AIN206" s="18"/>
      <c r="AIO206" s="7"/>
      <c r="AIP206" s="49"/>
      <c r="AIQ206" s="12"/>
      <c r="AIR206" s="18"/>
      <c r="AIS206" s="7"/>
      <c r="AIT206" s="49"/>
      <c r="AIU206" s="12"/>
      <c r="AIV206" s="18"/>
      <c r="AIW206" s="7"/>
      <c r="AIX206" s="49"/>
      <c r="AIY206" s="12"/>
      <c r="AIZ206" s="18"/>
      <c r="AJA206" s="7"/>
      <c r="AJB206" s="49"/>
      <c r="AJC206" s="12"/>
      <c r="AJD206" s="18"/>
      <c r="AJE206" s="7"/>
      <c r="AJF206" s="49"/>
      <c r="AJG206" s="12"/>
      <c r="AJH206" s="18"/>
      <c r="AJI206" s="7"/>
      <c r="AJJ206" s="49"/>
      <c r="AJK206" s="12"/>
      <c r="AJL206" s="18"/>
      <c r="AJM206" s="7"/>
      <c r="AJN206" s="49"/>
      <c r="AJO206" s="12"/>
      <c r="AJP206" s="18"/>
      <c r="AJQ206" s="7"/>
      <c r="AJR206" s="49"/>
      <c r="AJS206" s="12"/>
      <c r="AJT206" s="18"/>
      <c r="AJU206" s="7"/>
      <c r="AJV206" s="49"/>
      <c r="AJW206" s="12"/>
      <c r="AJX206" s="18"/>
      <c r="AJY206" s="7"/>
      <c r="AJZ206" s="49"/>
      <c r="AKA206" s="12"/>
      <c r="AKB206" s="18"/>
      <c r="AKC206" s="7"/>
      <c r="AKD206" s="49"/>
      <c r="AKE206" s="12"/>
      <c r="AKF206" s="18"/>
      <c r="AKG206" s="7"/>
      <c r="AKH206" s="49"/>
      <c r="AKI206" s="12"/>
      <c r="AKJ206" s="18"/>
      <c r="AKK206" s="7"/>
      <c r="AKL206" s="49"/>
      <c r="AKM206" s="12"/>
      <c r="AKN206" s="18"/>
      <c r="AKO206" s="7"/>
      <c r="AKP206" s="49"/>
      <c r="AKQ206" s="12"/>
      <c r="AKR206" s="18"/>
      <c r="AKS206" s="7"/>
      <c r="AKT206" s="49"/>
      <c r="AKU206" s="12"/>
      <c r="AKV206" s="18"/>
      <c r="AKW206" s="7"/>
      <c r="AKX206" s="49"/>
      <c r="AKY206" s="12"/>
      <c r="AKZ206" s="18"/>
      <c r="ALA206" s="7"/>
      <c r="ALB206" s="49"/>
      <c r="ALC206" s="12"/>
      <c r="ALD206" s="18"/>
      <c r="ALE206" s="7"/>
      <c r="ALF206" s="49"/>
      <c r="ALG206" s="12"/>
      <c r="ALH206" s="18"/>
      <c r="ALI206" s="7"/>
      <c r="ALJ206" s="49"/>
      <c r="ALK206" s="12"/>
      <c r="ALL206" s="18"/>
      <c r="ALM206" s="7"/>
      <c r="ALN206" s="49"/>
      <c r="ALO206" s="12"/>
      <c r="ALP206" s="18"/>
      <c r="ALQ206" s="7"/>
      <c r="ALR206" s="49"/>
      <c r="ALS206" s="12"/>
      <c r="ALT206" s="18"/>
      <c r="ALU206" s="7"/>
      <c r="ALV206" s="49"/>
      <c r="ALW206" s="12"/>
      <c r="ALX206" s="18"/>
      <c r="ALY206" s="7"/>
      <c r="ALZ206" s="49"/>
      <c r="AMA206" s="12"/>
      <c r="AMB206" s="18"/>
      <c r="AMC206" s="7"/>
      <c r="AMD206" s="49"/>
      <c r="AME206" s="12"/>
      <c r="AMF206" s="18"/>
      <c r="AMG206" s="7"/>
      <c r="AMH206" s="49"/>
      <c r="AMI206" s="12"/>
      <c r="AMJ206" s="18"/>
      <c r="AMK206" s="7"/>
      <c r="AML206" s="49"/>
      <c r="AMM206" s="12"/>
      <c r="AMN206" s="18"/>
      <c r="AMO206" s="7"/>
      <c r="AMP206" s="49"/>
      <c r="AMQ206" s="12"/>
      <c r="AMR206" s="18"/>
      <c r="AMS206" s="7"/>
      <c r="AMT206" s="49"/>
      <c r="AMU206" s="12"/>
      <c r="AMV206" s="18"/>
      <c r="AMW206" s="7"/>
      <c r="AMX206" s="49"/>
      <c r="AMY206" s="12"/>
      <c r="AMZ206" s="18"/>
      <c r="ANA206" s="7"/>
      <c r="ANB206" s="49"/>
      <c r="ANC206" s="12"/>
      <c r="AND206" s="18"/>
      <c r="ANE206" s="7"/>
      <c r="ANF206" s="49"/>
      <c r="ANG206" s="12"/>
      <c r="ANH206" s="18"/>
      <c r="ANI206" s="7"/>
      <c r="ANJ206" s="49"/>
      <c r="ANK206" s="12"/>
      <c r="ANL206" s="18"/>
      <c r="ANM206" s="7"/>
      <c r="ANN206" s="49"/>
      <c r="ANO206" s="12"/>
      <c r="ANP206" s="18"/>
      <c r="ANQ206" s="7"/>
      <c r="ANR206" s="49"/>
      <c r="ANS206" s="12"/>
      <c r="ANT206" s="18"/>
      <c r="ANU206" s="7"/>
      <c r="ANV206" s="49"/>
      <c r="ANW206" s="12"/>
      <c r="ANX206" s="18"/>
      <c r="ANY206" s="7"/>
      <c r="ANZ206" s="49"/>
      <c r="AOA206" s="12"/>
      <c r="AOB206" s="18"/>
      <c r="AOC206" s="7"/>
      <c r="AOD206" s="49"/>
      <c r="AOE206" s="12"/>
      <c r="AOF206" s="18"/>
      <c r="AOG206" s="7"/>
      <c r="AOH206" s="49"/>
      <c r="AOI206" s="12"/>
      <c r="AOJ206" s="18"/>
      <c r="AOK206" s="7"/>
      <c r="AOL206" s="49"/>
      <c r="AOM206" s="12"/>
      <c r="AON206" s="18"/>
      <c r="AOO206" s="7"/>
      <c r="AOP206" s="49"/>
      <c r="AOQ206" s="12"/>
      <c r="AOR206" s="18"/>
      <c r="AOS206" s="7"/>
      <c r="AOT206" s="49"/>
      <c r="AOU206" s="12"/>
      <c r="AOV206" s="18"/>
      <c r="AOW206" s="7"/>
      <c r="AOX206" s="49"/>
      <c r="AOY206" s="12"/>
      <c r="AOZ206" s="18"/>
      <c r="APA206" s="7"/>
      <c r="APB206" s="49"/>
      <c r="APC206" s="12"/>
      <c r="APD206" s="18"/>
      <c r="APE206" s="7"/>
      <c r="APF206" s="49"/>
      <c r="APG206" s="12"/>
      <c r="APH206" s="18"/>
      <c r="API206" s="7"/>
      <c r="APJ206" s="49"/>
      <c r="APK206" s="12"/>
      <c r="APL206" s="18"/>
      <c r="APM206" s="7"/>
      <c r="APN206" s="49"/>
      <c r="APO206" s="12"/>
      <c r="APP206" s="18"/>
      <c r="APQ206" s="7"/>
      <c r="APR206" s="49"/>
      <c r="APS206" s="12"/>
      <c r="APT206" s="18"/>
      <c r="APU206" s="7"/>
      <c r="APV206" s="49"/>
      <c r="APW206" s="12"/>
      <c r="APX206" s="18"/>
      <c r="APY206" s="7"/>
      <c r="APZ206" s="49"/>
      <c r="AQA206" s="12"/>
      <c r="AQB206" s="18"/>
      <c r="AQC206" s="7"/>
      <c r="AQD206" s="49"/>
      <c r="AQE206" s="12"/>
      <c r="AQF206" s="18"/>
      <c r="AQG206" s="7"/>
      <c r="AQH206" s="49"/>
      <c r="AQI206" s="12"/>
      <c r="AQJ206" s="18"/>
      <c r="AQK206" s="7"/>
      <c r="AQL206" s="49"/>
      <c r="AQM206" s="12"/>
      <c r="AQN206" s="18"/>
      <c r="AQO206" s="7"/>
      <c r="AQP206" s="49"/>
      <c r="AQQ206" s="12"/>
      <c r="AQR206" s="18"/>
      <c r="AQS206" s="7"/>
      <c r="AQT206" s="49"/>
      <c r="AQU206" s="12"/>
      <c r="AQV206" s="18"/>
      <c r="AQW206" s="7"/>
      <c r="AQX206" s="49"/>
      <c r="AQY206" s="12"/>
      <c r="AQZ206" s="18"/>
      <c r="ARA206" s="7"/>
      <c r="ARB206" s="49"/>
      <c r="ARC206" s="12"/>
      <c r="ARD206" s="18"/>
      <c r="ARE206" s="7"/>
      <c r="ARF206" s="49"/>
      <c r="ARG206" s="12"/>
      <c r="ARH206" s="18"/>
      <c r="ARI206" s="7"/>
      <c r="ARJ206" s="49"/>
      <c r="ARK206" s="12"/>
      <c r="ARL206" s="18"/>
      <c r="ARM206" s="7"/>
      <c r="ARN206" s="49"/>
      <c r="ARO206" s="12"/>
      <c r="ARP206" s="18"/>
      <c r="ARQ206" s="7"/>
      <c r="ARR206" s="49"/>
      <c r="ARS206" s="12"/>
      <c r="ART206" s="18"/>
      <c r="ARU206" s="7"/>
      <c r="ARV206" s="49"/>
      <c r="ARW206" s="12"/>
      <c r="ARX206" s="18"/>
      <c r="ARY206" s="7"/>
      <c r="ARZ206" s="49"/>
      <c r="ASA206" s="12"/>
      <c r="ASB206" s="18"/>
      <c r="ASC206" s="7"/>
      <c r="ASD206" s="49"/>
      <c r="ASE206" s="12"/>
      <c r="ASF206" s="18"/>
      <c r="ASG206" s="7"/>
      <c r="ASH206" s="49"/>
      <c r="ASI206" s="12"/>
      <c r="ASJ206" s="18"/>
      <c r="ASK206" s="7"/>
      <c r="ASL206" s="49"/>
      <c r="ASM206" s="12"/>
      <c r="ASN206" s="18"/>
      <c r="ASO206" s="7"/>
      <c r="ASP206" s="49"/>
      <c r="ASQ206" s="12"/>
      <c r="ASR206" s="18"/>
      <c r="ASS206" s="7"/>
      <c r="AST206" s="49"/>
      <c r="ASU206" s="12"/>
      <c r="ASV206" s="18"/>
      <c r="ASW206" s="7"/>
      <c r="ASX206" s="49"/>
      <c r="ASY206" s="12"/>
      <c r="ASZ206" s="18"/>
      <c r="ATA206" s="7"/>
      <c r="ATB206" s="49"/>
      <c r="ATC206" s="12"/>
      <c r="ATD206" s="18"/>
      <c r="ATE206" s="7"/>
      <c r="ATF206" s="49"/>
      <c r="ATG206" s="12"/>
      <c r="ATH206" s="18"/>
      <c r="ATI206" s="7"/>
      <c r="ATJ206" s="49"/>
      <c r="ATK206" s="12"/>
      <c r="ATL206" s="18"/>
      <c r="ATM206" s="7"/>
      <c r="ATN206" s="49"/>
      <c r="ATO206" s="12"/>
      <c r="ATP206" s="18"/>
      <c r="ATQ206" s="7"/>
      <c r="ATR206" s="49"/>
      <c r="ATS206" s="12"/>
      <c r="ATT206" s="18"/>
      <c r="ATU206" s="7"/>
      <c r="ATV206" s="49"/>
      <c r="ATW206" s="12"/>
      <c r="ATX206" s="18"/>
      <c r="ATY206" s="7"/>
      <c r="ATZ206" s="49"/>
      <c r="AUA206" s="12"/>
      <c r="AUB206" s="18"/>
      <c r="AUC206" s="7"/>
      <c r="AUD206" s="49"/>
      <c r="AUE206" s="12"/>
      <c r="AUF206" s="18"/>
      <c r="AUG206" s="7"/>
      <c r="AUH206" s="49"/>
      <c r="AUI206" s="12"/>
      <c r="AUJ206" s="18"/>
      <c r="AUK206" s="7"/>
      <c r="AUL206" s="49"/>
      <c r="AUM206" s="12"/>
      <c r="AUN206" s="18"/>
      <c r="AUO206" s="7"/>
      <c r="AUP206" s="49"/>
      <c r="AUQ206" s="12"/>
      <c r="AUR206" s="18"/>
      <c r="AUS206" s="7"/>
      <c r="AUT206" s="49"/>
      <c r="AUU206" s="12"/>
      <c r="AUV206" s="18"/>
      <c r="AUW206" s="7"/>
      <c r="AUX206" s="49"/>
      <c r="AUY206" s="12"/>
      <c r="AUZ206" s="18"/>
      <c r="AVA206" s="7"/>
      <c r="AVB206" s="49"/>
      <c r="AVC206" s="12"/>
      <c r="AVD206" s="18"/>
      <c r="AVE206" s="7"/>
      <c r="AVF206" s="49"/>
      <c r="AVG206" s="12"/>
      <c r="AVH206" s="18"/>
      <c r="AVI206" s="7"/>
      <c r="AVJ206" s="49"/>
      <c r="AVK206" s="12"/>
      <c r="AVL206" s="18"/>
      <c r="AVM206" s="7"/>
      <c r="AVN206" s="49"/>
      <c r="AVO206" s="12"/>
      <c r="AVP206" s="18"/>
      <c r="AVQ206" s="7"/>
      <c r="AVR206" s="49"/>
      <c r="AVS206" s="12"/>
      <c r="AVT206" s="18"/>
      <c r="AVU206" s="7"/>
      <c r="AVV206" s="49"/>
      <c r="AVW206" s="12"/>
      <c r="AVX206" s="18"/>
      <c r="AVY206" s="7"/>
      <c r="AVZ206" s="49"/>
      <c r="AWA206" s="12"/>
      <c r="AWB206" s="18"/>
      <c r="AWC206" s="7"/>
      <c r="AWD206" s="49"/>
      <c r="AWE206" s="12"/>
      <c r="AWF206" s="18"/>
      <c r="AWG206" s="7"/>
      <c r="AWH206" s="49"/>
      <c r="AWI206" s="12"/>
      <c r="AWJ206" s="18"/>
      <c r="AWK206" s="7"/>
      <c r="AWL206" s="49"/>
      <c r="AWM206" s="12"/>
      <c r="AWN206" s="18"/>
      <c r="AWO206" s="7"/>
      <c r="AWP206" s="49"/>
      <c r="AWQ206" s="12"/>
      <c r="AWR206" s="18"/>
      <c r="AWS206" s="7"/>
      <c r="AWT206" s="49"/>
      <c r="AWU206" s="12"/>
      <c r="AWV206" s="18"/>
      <c r="AWW206" s="7"/>
      <c r="AWX206" s="49"/>
      <c r="AWY206" s="12"/>
      <c r="AWZ206" s="18"/>
      <c r="AXA206" s="7"/>
      <c r="AXB206" s="49"/>
      <c r="AXC206" s="12"/>
      <c r="AXD206" s="18"/>
      <c r="AXE206" s="7"/>
      <c r="AXF206" s="49"/>
      <c r="AXG206" s="12"/>
      <c r="AXH206" s="18"/>
      <c r="AXI206" s="7"/>
      <c r="AXJ206" s="49"/>
      <c r="AXK206" s="12"/>
      <c r="AXL206" s="18"/>
      <c r="AXM206" s="7"/>
      <c r="AXN206" s="49"/>
      <c r="AXO206" s="12"/>
      <c r="AXP206" s="18"/>
      <c r="AXQ206" s="7"/>
      <c r="AXR206" s="49"/>
      <c r="AXS206" s="12"/>
      <c r="AXT206" s="18"/>
      <c r="AXU206" s="7"/>
      <c r="AXV206" s="49"/>
      <c r="AXW206" s="12"/>
      <c r="AXX206" s="18"/>
      <c r="AXY206" s="7"/>
      <c r="AXZ206" s="49"/>
      <c r="AYA206" s="12"/>
      <c r="AYB206" s="18"/>
      <c r="AYC206" s="7"/>
      <c r="AYD206" s="49"/>
      <c r="AYE206" s="12"/>
      <c r="AYF206" s="18"/>
      <c r="AYG206" s="7"/>
      <c r="AYH206" s="49"/>
      <c r="AYI206" s="12"/>
      <c r="AYJ206" s="18"/>
      <c r="AYK206" s="7"/>
      <c r="AYL206" s="49"/>
      <c r="AYM206" s="12"/>
      <c r="AYN206" s="18"/>
      <c r="AYO206" s="7"/>
      <c r="AYP206" s="49"/>
      <c r="AYQ206" s="12"/>
      <c r="AYR206" s="18"/>
      <c r="AYS206" s="7"/>
      <c r="AYT206" s="49"/>
      <c r="AYU206" s="12"/>
      <c r="AYV206" s="18"/>
      <c r="AYW206" s="7"/>
      <c r="AYX206" s="49"/>
      <c r="AYY206" s="12"/>
      <c r="AYZ206" s="18"/>
      <c r="AZA206" s="7"/>
      <c r="AZB206" s="49"/>
      <c r="AZC206" s="12"/>
      <c r="AZD206" s="18"/>
      <c r="AZE206" s="7"/>
      <c r="AZF206" s="49"/>
      <c r="AZG206" s="12"/>
      <c r="AZH206" s="18"/>
      <c r="AZI206" s="7"/>
      <c r="AZJ206" s="49"/>
      <c r="AZK206" s="12"/>
      <c r="AZL206" s="18"/>
      <c r="AZM206" s="7"/>
      <c r="AZN206" s="49"/>
      <c r="AZO206" s="12"/>
      <c r="AZP206" s="18"/>
      <c r="AZQ206" s="7"/>
      <c r="AZR206" s="49"/>
      <c r="AZS206" s="12"/>
      <c r="AZT206" s="18"/>
      <c r="AZU206" s="7"/>
      <c r="AZV206" s="49"/>
      <c r="AZW206" s="12"/>
      <c r="AZX206" s="18"/>
      <c r="AZY206" s="7"/>
      <c r="AZZ206" s="49"/>
      <c r="BAA206" s="12"/>
      <c r="BAB206" s="18"/>
      <c r="BAC206" s="7"/>
      <c r="BAD206" s="49"/>
      <c r="BAE206" s="12"/>
      <c r="BAF206" s="18"/>
      <c r="BAG206" s="7"/>
      <c r="BAH206" s="49"/>
      <c r="BAI206" s="12"/>
      <c r="BAJ206" s="18"/>
      <c r="BAK206" s="7"/>
      <c r="BAL206" s="49"/>
      <c r="BAM206" s="12"/>
      <c r="BAN206" s="18"/>
      <c r="BAO206" s="7"/>
      <c r="BAP206" s="49"/>
      <c r="BAQ206" s="12"/>
      <c r="BAR206" s="18"/>
      <c r="BAS206" s="7"/>
      <c r="BAT206" s="49"/>
      <c r="BAU206" s="12"/>
      <c r="BAV206" s="18"/>
      <c r="BAW206" s="7"/>
      <c r="BAX206" s="49"/>
      <c r="BAY206" s="12"/>
      <c r="BAZ206" s="18"/>
      <c r="BBA206" s="7"/>
      <c r="BBB206" s="49"/>
      <c r="BBC206" s="12"/>
      <c r="BBD206" s="18"/>
      <c r="BBE206" s="7"/>
      <c r="BBF206" s="49"/>
      <c r="BBG206" s="12"/>
      <c r="BBH206" s="18"/>
      <c r="BBI206" s="7"/>
      <c r="BBJ206" s="49"/>
      <c r="BBK206" s="12"/>
      <c r="BBL206" s="18"/>
      <c r="BBM206" s="7"/>
      <c r="BBN206" s="49"/>
      <c r="BBO206" s="12"/>
      <c r="BBP206" s="18"/>
      <c r="BBQ206" s="7"/>
      <c r="BBR206" s="49"/>
      <c r="BBS206" s="12"/>
      <c r="BBT206" s="18"/>
      <c r="BBU206" s="7"/>
      <c r="BBV206" s="49"/>
      <c r="BBW206" s="12"/>
      <c r="BBX206" s="18"/>
      <c r="BBY206" s="7"/>
      <c r="BBZ206" s="49"/>
      <c r="BCA206" s="12"/>
      <c r="BCB206" s="18"/>
      <c r="BCC206" s="7"/>
      <c r="BCD206" s="49"/>
      <c r="BCE206" s="12"/>
      <c r="BCF206" s="18"/>
      <c r="BCG206" s="7"/>
      <c r="BCH206" s="49"/>
      <c r="BCI206" s="12"/>
      <c r="BCJ206" s="18"/>
      <c r="BCK206" s="7"/>
      <c r="BCL206" s="49"/>
      <c r="BCM206" s="12"/>
      <c r="BCN206" s="18"/>
      <c r="BCO206" s="7"/>
      <c r="BCP206" s="49"/>
      <c r="BCQ206" s="12"/>
      <c r="BCR206" s="18"/>
      <c r="BCS206" s="7"/>
      <c r="BCT206" s="49"/>
      <c r="BCU206" s="12"/>
      <c r="BCV206" s="18"/>
      <c r="BCW206" s="7"/>
      <c r="BCX206" s="49"/>
      <c r="BCY206" s="12"/>
      <c r="BCZ206" s="18"/>
      <c r="BDA206" s="7"/>
      <c r="BDB206" s="49"/>
      <c r="BDC206" s="12"/>
      <c r="BDD206" s="18"/>
      <c r="BDE206" s="7"/>
      <c r="BDF206" s="49"/>
      <c r="BDG206" s="12"/>
      <c r="BDH206" s="18"/>
      <c r="BDI206" s="7"/>
      <c r="BDJ206" s="49"/>
      <c r="BDK206" s="12"/>
      <c r="BDL206" s="18"/>
      <c r="BDM206" s="7"/>
      <c r="BDN206" s="49"/>
      <c r="BDO206" s="12"/>
      <c r="BDP206" s="18"/>
      <c r="BDQ206" s="7"/>
      <c r="BDR206" s="49"/>
      <c r="BDS206" s="12"/>
      <c r="BDT206" s="18"/>
      <c r="BDU206" s="7"/>
      <c r="BDV206" s="49"/>
      <c r="BDW206" s="12"/>
      <c r="BDX206" s="18"/>
      <c r="BDY206" s="7"/>
      <c r="BDZ206" s="49"/>
      <c r="BEA206" s="12"/>
      <c r="BEB206" s="18"/>
      <c r="BEC206" s="7"/>
      <c r="BED206" s="49"/>
      <c r="BEE206" s="12"/>
      <c r="BEF206" s="18"/>
      <c r="BEG206" s="7"/>
      <c r="BEH206" s="49"/>
      <c r="BEI206" s="12"/>
      <c r="BEJ206" s="18"/>
      <c r="BEK206" s="7"/>
      <c r="BEL206" s="49"/>
      <c r="BEM206" s="12"/>
      <c r="BEN206" s="18"/>
      <c r="BEO206" s="7"/>
      <c r="BEP206" s="49"/>
      <c r="BEQ206" s="12"/>
      <c r="BER206" s="18"/>
      <c r="BES206" s="7"/>
      <c r="BET206" s="49"/>
      <c r="BEU206" s="12"/>
      <c r="BEV206" s="18"/>
      <c r="BEW206" s="7"/>
      <c r="BEX206" s="49"/>
      <c r="BEY206" s="12"/>
      <c r="BEZ206" s="18"/>
      <c r="BFA206" s="7"/>
      <c r="BFB206" s="49"/>
      <c r="BFC206" s="12"/>
      <c r="BFD206" s="18"/>
      <c r="BFE206" s="7"/>
      <c r="BFF206" s="49"/>
      <c r="BFG206" s="12"/>
      <c r="BFH206" s="18"/>
      <c r="BFI206" s="7"/>
      <c r="BFJ206" s="49"/>
      <c r="BFK206" s="12"/>
      <c r="BFL206" s="18"/>
      <c r="BFM206" s="7"/>
      <c r="BFN206" s="49"/>
      <c r="BFO206" s="12"/>
      <c r="BFP206" s="18"/>
      <c r="BFQ206" s="7"/>
      <c r="BFR206" s="49"/>
      <c r="BFS206" s="12"/>
      <c r="BFT206" s="18"/>
      <c r="BFU206" s="7"/>
      <c r="BFV206" s="49"/>
      <c r="BFW206" s="12"/>
      <c r="BFX206" s="18"/>
      <c r="BFY206" s="7"/>
      <c r="BFZ206" s="49"/>
      <c r="BGA206" s="12"/>
      <c r="BGB206" s="18"/>
      <c r="BGC206" s="7"/>
      <c r="BGD206" s="49"/>
      <c r="BGE206" s="12"/>
      <c r="BGF206" s="18"/>
      <c r="BGG206" s="7"/>
      <c r="BGH206" s="49"/>
      <c r="BGI206" s="12"/>
      <c r="BGJ206" s="18"/>
      <c r="BGK206" s="7"/>
      <c r="BGL206" s="49"/>
      <c r="BGM206" s="12"/>
      <c r="BGN206" s="18"/>
      <c r="BGO206" s="7"/>
      <c r="BGP206" s="49"/>
      <c r="BGQ206" s="12"/>
      <c r="BGR206" s="18"/>
      <c r="BGS206" s="7"/>
      <c r="BGT206" s="49"/>
      <c r="BGU206" s="12"/>
      <c r="BGV206" s="18"/>
      <c r="BGW206" s="7"/>
      <c r="BGX206" s="49"/>
      <c r="BGY206" s="12"/>
      <c r="BGZ206" s="18"/>
      <c r="BHA206" s="7"/>
      <c r="BHB206" s="49"/>
      <c r="BHC206" s="12"/>
      <c r="BHD206" s="18"/>
      <c r="BHE206" s="7"/>
      <c r="BHF206" s="49"/>
      <c r="BHG206" s="12"/>
      <c r="BHH206" s="18"/>
      <c r="BHI206" s="7"/>
      <c r="BHJ206" s="49"/>
      <c r="BHK206" s="12"/>
      <c r="BHL206" s="18"/>
      <c r="BHM206" s="7"/>
      <c r="BHN206" s="49"/>
      <c r="BHO206" s="12"/>
      <c r="BHP206" s="18"/>
      <c r="BHQ206" s="7"/>
      <c r="BHR206" s="49"/>
      <c r="BHS206" s="12"/>
      <c r="BHT206" s="18"/>
      <c r="BHU206" s="7"/>
      <c r="BHV206" s="49"/>
      <c r="BHW206" s="12"/>
      <c r="BHX206" s="18"/>
      <c r="BHY206" s="7"/>
      <c r="BHZ206" s="49"/>
      <c r="BIA206" s="12"/>
      <c r="BIB206" s="18"/>
      <c r="BIC206" s="7"/>
      <c r="BID206" s="49"/>
      <c r="BIE206" s="12"/>
      <c r="BIF206" s="18"/>
      <c r="BIG206" s="7"/>
      <c r="BIH206" s="49"/>
      <c r="BII206" s="12"/>
      <c r="BIJ206" s="18"/>
      <c r="BIK206" s="7"/>
      <c r="BIL206" s="49"/>
      <c r="BIM206" s="12"/>
      <c r="BIN206" s="18"/>
      <c r="BIO206" s="7"/>
      <c r="BIP206" s="49"/>
      <c r="BIQ206" s="12"/>
      <c r="BIR206" s="18"/>
      <c r="BIS206" s="7"/>
      <c r="BIT206" s="49"/>
      <c r="BIU206" s="12"/>
      <c r="BIV206" s="18"/>
      <c r="BIW206" s="7"/>
      <c r="BIX206" s="49"/>
      <c r="BIY206" s="12"/>
      <c r="BIZ206" s="18"/>
      <c r="BJA206" s="7"/>
      <c r="BJB206" s="49"/>
      <c r="BJC206" s="12"/>
      <c r="BJD206" s="18"/>
      <c r="BJE206" s="7"/>
      <c r="BJF206" s="49"/>
      <c r="BJG206" s="12"/>
      <c r="BJH206" s="18"/>
      <c r="BJI206" s="7"/>
      <c r="BJJ206" s="49"/>
      <c r="BJK206" s="12"/>
      <c r="BJL206" s="18"/>
      <c r="BJM206" s="7"/>
      <c r="BJN206" s="49"/>
      <c r="BJO206" s="12"/>
      <c r="BJP206" s="18"/>
      <c r="BJQ206" s="7"/>
      <c r="BJR206" s="49"/>
      <c r="BJS206" s="12"/>
      <c r="BJT206" s="18"/>
      <c r="BJU206" s="7"/>
      <c r="BJV206" s="49"/>
      <c r="BJW206" s="12"/>
      <c r="BJX206" s="18"/>
      <c r="BJY206" s="7"/>
      <c r="BJZ206" s="49"/>
      <c r="BKA206" s="12"/>
      <c r="BKB206" s="18"/>
      <c r="BKC206" s="7"/>
      <c r="BKD206" s="49"/>
      <c r="BKE206" s="12"/>
      <c r="BKF206" s="18"/>
      <c r="BKG206" s="7"/>
      <c r="BKH206" s="49"/>
      <c r="BKI206" s="12"/>
      <c r="BKJ206" s="18"/>
      <c r="BKK206" s="7"/>
      <c r="BKL206" s="49"/>
      <c r="BKM206" s="12"/>
      <c r="BKN206" s="18"/>
      <c r="BKO206" s="7"/>
      <c r="BKP206" s="49"/>
      <c r="BKQ206" s="12"/>
      <c r="BKR206" s="18"/>
      <c r="BKS206" s="7"/>
      <c r="BKT206" s="49"/>
      <c r="BKU206" s="12"/>
      <c r="BKV206" s="18"/>
      <c r="BKW206" s="7"/>
      <c r="BKX206" s="49"/>
      <c r="BKY206" s="12"/>
      <c r="BKZ206" s="18"/>
      <c r="BLA206" s="7"/>
      <c r="BLB206" s="49"/>
      <c r="BLC206" s="12"/>
      <c r="BLD206" s="18"/>
      <c r="BLE206" s="7"/>
      <c r="BLF206" s="49"/>
      <c r="BLG206" s="12"/>
      <c r="BLH206" s="18"/>
      <c r="BLI206" s="7"/>
      <c r="BLJ206" s="49"/>
      <c r="BLK206" s="12"/>
      <c r="BLL206" s="18"/>
      <c r="BLM206" s="7"/>
      <c r="BLN206" s="49"/>
      <c r="BLO206" s="12"/>
      <c r="BLP206" s="18"/>
      <c r="BLQ206" s="7"/>
      <c r="BLR206" s="49"/>
      <c r="BLS206" s="12"/>
      <c r="BLT206" s="18"/>
      <c r="BLU206" s="7"/>
      <c r="BLV206" s="49"/>
      <c r="BLW206" s="12"/>
      <c r="BLX206" s="18"/>
      <c r="BLY206" s="7"/>
      <c r="BLZ206" s="49"/>
      <c r="BMA206" s="12"/>
      <c r="BMB206" s="18"/>
      <c r="BMC206" s="7"/>
      <c r="BMD206" s="49"/>
      <c r="BME206" s="12"/>
      <c r="BMF206" s="18"/>
      <c r="BMG206" s="7"/>
      <c r="BMH206" s="49"/>
      <c r="BMI206" s="12"/>
      <c r="BMJ206" s="18"/>
      <c r="BMK206" s="7"/>
      <c r="BML206" s="49"/>
      <c r="BMM206" s="12"/>
      <c r="BMN206" s="18"/>
      <c r="BMO206" s="7"/>
      <c r="BMP206" s="49"/>
      <c r="BMQ206" s="12"/>
      <c r="BMR206" s="18"/>
      <c r="BMS206" s="7"/>
      <c r="BMT206" s="49"/>
      <c r="BMU206" s="12"/>
      <c r="BMV206" s="18"/>
      <c r="BMW206" s="7"/>
      <c r="BMX206" s="49"/>
      <c r="BMY206" s="12"/>
      <c r="BMZ206" s="18"/>
      <c r="BNA206" s="7"/>
      <c r="BNB206" s="49"/>
      <c r="BNC206" s="12"/>
      <c r="BND206" s="18"/>
      <c r="BNE206" s="7"/>
      <c r="BNF206" s="49"/>
      <c r="BNG206" s="12"/>
      <c r="BNH206" s="18"/>
      <c r="BNI206" s="7"/>
      <c r="BNJ206" s="49"/>
      <c r="BNK206" s="12"/>
      <c r="BNL206" s="18"/>
      <c r="BNM206" s="7"/>
      <c r="BNN206" s="49"/>
      <c r="BNO206" s="12"/>
      <c r="BNP206" s="18"/>
      <c r="BNQ206" s="7"/>
      <c r="BNR206" s="49"/>
      <c r="BNS206" s="12"/>
      <c r="BNT206" s="18"/>
      <c r="BNU206" s="7"/>
      <c r="BNV206" s="49"/>
      <c r="BNW206" s="12"/>
      <c r="BNX206" s="18"/>
      <c r="BNY206" s="7"/>
      <c r="BNZ206" s="49"/>
      <c r="BOA206" s="12"/>
      <c r="BOB206" s="18"/>
      <c r="BOC206" s="7"/>
      <c r="BOD206" s="49"/>
      <c r="BOE206" s="12"/>
      <c r="BOF206" s="18"/>
      <c r="BOG206" s="7"/>
      <c r="BOH206" s="49"/>
      <c r="BOI206" s="12"/>
      <c r="BOJ206" s="18"/>
      <c r="BOK206" s="7"/>
      <c r="BOL206" s="49"/>
      <c r="BOM206" s="12"/>
      <c r="BON206" s="18"/>
      <c r="BOO206" s="7"/>
      <c r="BOP206" s="49"/>
      <c r="BOQ206" s="12"/>
      <c r="BOR206" s="18"/>
      <c r="BOS206" s="7"/>
      <c r="BOT206" s="49"/>
      <c r="BOU206" s="12"/>
      <c r="BOV206" s="18"/>
      <c r="BOW206" s="7"/>
      <c r="BOX206" s="49"/>
      <c r="BOY206" s="12"/>
      <c r="BOZ206" s="18"/>
      <c r="BPA206" s="7"/>
      <c r="BPB206" s="49"/>
      <c r="BPC206" s="12"/>
      <c r="BPD206" s="18"/>
      <c r="BPE206" s="7"/>
      <c r="BPF206" s="49"/>
      <c r="BPG206" s="12"/>
      <c r="BPH206" s="18"/>
      <c r="BPI206" s="7"/>
      <c r="BPJ206" s="49"/>
      <c r="BPK206" s="12"/>
      <c r="BPL206" s="18"/>
      <c r="BPM206" s="7"/>
      <c r="BPN206" s="49"/>
      <c r="BPO206" s="12"/>
      <c r="BPP206" s="18"/>
      <c r="BPQ206" s="7"/>
      <c r="BPR206" s="49"/>
      <c r="BPS206" s="12"/>
      <c r="BPT206" s="18"/>
      <c r="BPU206" s="7"/>
      <c r="BPV206" s="49"/>
      <c r="BPW206" s="12"/>
      <c r="BPX206" s="18"/>
      <c r="BPY206" s="7"/>
      <c r="BPZ206" s="49"/>
      <c r="BQA206" s="12"/>
      <c r="BQB206" s="18"/>
      <c r="BQC206" s="7"/>
      <c r="BQD206" s="49"/>
      <c r="BQE206" s="12"/>
      <c r="BQF206" s="18"/>
      <c r="BQG206" s="7"/>
      <c r="BQH206" s="49"/>
      <c r="BQI206" s="12"/>
      <c r="BQJ206" s="18"/>
      <c r="BQK206" s="7"/>
      <c r="BQL206" s="49"/>
      <c r="BQM206" s="12"/>
      <c r="BQN206" s="18"/>
      <c r="BQO206" s="7"/>
      <c r="BQP206" s="49"/>
      <c r="BQQ206" s="12"/>
      <c r="BQR206" s="18"/>
      <c r="BQS206" s="7"/>
      <c r="BQT206" s="49"/>
      <c r="BQU206" s="12"/>
      <c r="BQV206" s="18"/>
      <c r="BQW206" s="7"/>
      <c r="BQX206" s="49"/>
      <c r="BQY206" s="12"/>
      <c r="BQZ206" s="18"/>
      <c r="BRA206" s="7"/>
      <c r="BRB206" s="49"/>
      <c r="BRC206" s="12"/>
      <c r="BRD206" s="18"/>
      <c r="BRE206" s="7"/>
      <c r="BRF206" s="49"/>
      <c r="BRG206" s="12"/>
      <c r="BRH206" s="18"/>
      <c r="BRI206" s="7"/>
      <c r="BRJ206" s="49"/>
      <c r="BRK206" s="12"/>
      <c r="BRL206" s="18"/>
      <c r="BRM206" s="7"/>
      <c r="BRN206" s="49"/>
      <c r="BRO206" s="12"/>
      <c r="BRP206" s="18"/>
      <c r="BRQ206" s="7"/>
      <c r="BRR206" s="49"/>
      <c r="BRS206" s="12"/>
      <c r="BRT206" s="18"/>
      <c r="BRU206" s="7"/>
      <c r="BRV206" s="49"/>
      <c r="BRW206" s="12"/>
      <c r="BRX206" s="18"/>
      <c r="BRY206" s="7"/>
      <c r="BRZ206" s="49"/>
      <c r="BSA206" s="12"/>
      <c r="BSB206" s="18"/>
      <c r="BSC206" s="7"/>
      <c r="BSD206" s="49"/>
      <c r="BSE206" s="12"/>
      <c r="BSF206" s="18"/>
      <c r="BSG206" s="7"/>
      <c r="BSH206" s="49"/>
      <c r="BSI206" s="12"/>
      <c r="BSJ206" s="18"/>
      <c r="BSK206" s="7"/>
      <c r="BSL206" s="49"/>
      <c r="BSM206" s="12"/>
      <c r="BSN206" s="18"/>
      <c r="BSO206" s="7"/>
      <c r="BSP206" s="49"/>
      <c r="BSQ206" s="12"/>
      <c r="BSR206" s="18"/>
      <c r="BSS206" s="7"/>
      <c r="BST206" s="49"/>
      <c r="BSU206" s="12"/>
      <c r="BSV206" s="18"/>
      <c r="BSW206" s="7"/>
      <c r="BSX206" s="49"/>
      <c r="BSY206" s="12"/>
      <c r="BSZ206" s="18"/>
      <c r="BTA206" s="7"/>
      <c r="BTB206" s="49"/>
      <c r="BTC206" s="12"/>
      <c r="BTD206" s="18"/>
      <c r="BTE206" s="7"/>
      <c r="BTF206" s="49"/>
      <c r="BTG206" s="12"/>
      <c r="BTH206" s="18"/>
      <c r="BTI206" s="7"/>
      <c r="BTJ206" s="49"/>
      <c r="BTK206" s="12"/>
      <c r="BTL206" s="18"/>
      <c r="BTM206" s="7"/>
      <c r="BTN206" s="49"/>
      <c r="BTO206" s="12"/>
      <c r="BTP206" s="18"/>
      <c r="BTQ206" s="7"/>
      <c r="BTR206" s="49"/>
      <c r="BTS206" s="12"/>
      <c r="BTT206" s="18"/>
      <c r="BTU206" s="7"/>
      <c r="BTV206" s="49"/>
      <c r="BTW206" s="12"/>
      <c r="BTX206" s="18"/>
      <c r="BTY206" s="7"/>
      <c r="BTZ206" s="49"/>
      <c r="BUA206" s="12"/>
      <c r="BUB206" s="18"/>
      <c r="BUC206" s="7"/>
      <c r="BUD206" s="49"/>
      <c r="BUE206" s="12"/>
      <c r="BUF206" s="18"/>
      <c r="BUG206" s="7"/>
      <c r="BUH206" s="49"/>
      <c r="BUI206" s="12"/>
      <c r="BUJ206" s="18"/>
      <c r="BUK206" s="7"/>
      <c r="BUL206" s="49"/>
      <c r="BUM206" s="12"/>
      <c r="BUN206" s="18"/>
      <c r="BUO206" s="7"/>
      <c r="BUP206" s="49"/>
      <c r="BUQ206" s="12"/>
      <c r="BUR206" s="18"/>
      <c r="BUS206" s="7"/>
      <c r="BUT206" s="49"/>
      <c r="BUU206" s="12"/>
      <c r="BUV206" s="18"/>
      <c r="BUW206" s="7"/>
      <c r="BUX206" s="49"/>
      <c r="BUY206" s="12"/>
      <c r="BUZ206" s="18"/>
      <c r="BVA206" s="7"/>
      <c r="BVB206" s="49"/>
      <c r="BVC206" s="12"/>
      <c r="BVD206" s="18"/>
      <c r="BVE206" s="7"/>
      <c r="BVF206" s="49"/>
      <c r="BVG206" s="12"/>
      <c r="BVH206" s="18"/>
      <c r="BVI206" s="7"/>
      <c r="BVJ206" s="49"/>
      <c r="BVK206" s="12"/>
      <c r="BVL206" s="18"/>
      <c r="BVM206" s="7"/>
      <c r="BVN206" s="49"/>
      <c r="BVO206" s="12"/>
      <c r="BVP206" s="18"/>
      <c r="BVQ206" s="7"/>
      <c r="BVR206" s="49"/>
      <c r="BVS206" s="12"/>
      <c r="BVT206" s="18"/>
      <c r="BVU206" s="7"/>
      <c r="BVV206" s="49"/>
      <c r="BVW206" s="12"/>
      <c r="BVX206" s="18"/>
      <c r="BVY206" s="7"/>
      <c r="BVZ206" s="49"/>
      <c r="BWA206" s="12"/>
      <c r="BWB206" s="18"/>
      <c r="BWC206" s="7"/>
      <c r="BWD206" s="49"/>
      <c r="BWE206" s="12"/>
      <c r="BWF206" s="18"/>
      <c r="BWG206" s="7"/>
      <c r="BWH206" s="49"/>
      <c r="BWI206" s="12"/>
      <c r="BWJ206" s="18"/>
      <c r="BWK206" s="7"/>
      <c r="BWL206" s="49"/>
      <c r="BWM206" s="12"/>
      <c r="BWN206" s="18"/>
      <c r="BWO206" s="7"/>
      <c r="BWP206" s="49"/>
      <c r="BWQ206" s="12"/>
      <c r="BWR206" s="18"/>
      <c r="BWS206" s="7"/>
      <c r="BWT206" s="49"/>
      <c r="BWU206" s="12"/>
      <c r="BWV206" s="18"/>
      <c r="BWW206" s="7"/>
      <c r="BWX206" s="49"/>
      <c r="BWY206" s="12"/>
      <c r="BWZ206" s="18"/>
      <c r="BXA206" s="7"/>
      <c r="BXB206" s="49"/>
      <c r="BXC206" s="12"/>
      <c r="BXD206" s="18"/>
      <c r="BXE206" s="7"/>
      <c r="BXF206" s="49"/>
      <c r="BXG206" s="12"/>
      <c r="BXH206" s="18"/>
      <c r="BXI206" s="7"/>
      <c r="BXJ206" s="49"/>
      <c r="BXK206" s="12"/>
      <c r="BXL206" s="18"/>
      <c r="BXM206" s="7"/>
      <c r="BXN206" s="49"/>
      <c r="BXO206" s="12"/>
      <c r="BXP206" s="18"/>
      <c r="BXQ206" s="7"/>
      <c r="BXR206" s="49"/>
      <c r="BXS206" s="12"/>
      <c r="BXT206" s="18"/>
      <c r="BXU206" s="7"/>
      <c r="BXV206" s="49"/>
      <c r="BXW206" s="12"/>
      <c r="BXX206" s="18"/>
      <c r="BXY206" s="7"/>
      <c r="BXZ206" s="49"/>
      <c r="BYA206" s="12"/>
      <c r="BYB206" s="18"/>
      <c r="BYC206" s="7"/>
      <c r="BYD206" s="49"/>
      <c r="BYE206" s="12"/>
      <c r="BYF206" s="18"/>
      <c r="BYG206" s="7"/>
      <c r="BYH206" s="49"/>
      <c r="BYI206" s="12"/>
      <c r="BYJ206" s="18"/>
      <c r="BYK206" s="7"/>
      <c r="BYL206" s="49"/>
      <c r="BYM206" s="12"/>
      <c r="BYN206" s="18"/>
      <c r="BYO206" s="7"/>
      <c r="BYP206" s="49"/>
      <c r="BYQ206" s="12"/>
      <c r="BYR206" s="18"/>
      <c r="BYS206" s="7"/>
      <c r="BYT206" s="49"/>
      <c r="BYU206" s="12"/>
      <c r="BYV206" s="18"/>
      <c r="BYW206" s="7"/>
      <c r="BYX206" s="49"/>
      <c r="BYY206" s="12"/>
      <c r="BYZ206" s="18"/>
      <c r="BZA206" s="7"/>
      <c r="BZB206" s="49"/>
      <c r="BZC206" s="12"/>
      <c r="BZD206" s="18"/>
      <c r="BZE206" s="7"/>
      <c r="BZF206" s="49"/>
      <c r="BZG206" s="12"/>
      <c r="BZH206" s="18"/>
      <c r="BZI206" s="7"/>
      <c r="BZJ206" s="49"/>
      <c r="BZK206" s="12"/>
      <c r="BZL206" s="18"/>
      <c r="BZM206" s="7"/>
      <c r="BZN206" s="49"/>
      <c r="BZO206" s="12"/>
      <c r="BZP206" s="18"/>
      <c r="BZQ206" s="7"/>
      <c r="BZR206" s="49"/>
      <c r="BZS206" s="12"/>
      <c r="BZT206" s="18"/>
      <c r="BZU206" s="7"/>
      <c r="BZV206" s="49"/>
      <c r="BZW206" s="12"/>
      <c r="BZX206" s="18"/>
      <c r="BZY206" s="7"/>
      <c r="BZZ206" s="49"/>
      <c r="CAA206" s="12"/>
      <c r="CAB206" s="18"/>
      <c r="CAC206" s="7"/>
      <c r="CAD206" s="49"/>
      <c r="CAE206" s="12"/>
      <c r="CAF206" s="18"/>
      <c r="CAG206" s="7"/>
      <c r="CAH206" s="49"/>
      <c r="CAI206" s="12"/>
      <c r="CAJ206" s="18"/>
      <c r="CAK206" s="7"/>
      <c r="CAL206" s="49"/>
      <c r="CAM206" s="12"/>
      <c r="CAN206" s="18"/>
      <c r="CAO206" s="7"/>
      <c r="CAP206" s="49"/>
      <c r="CAQ206" s="12"/>
      <c r="CAR206" s="18"/>
      <c r="CAS206" s="7"/>
      <c r="CAT206" s="49"/>
      <c r="CAU206" s="12"/>
      <c r="CAV206" s="18"/>
      <c r="CAW206" s="7"/>
      <c r="CAX206" s="49"/>
      <c r="CAY206" s="12"/>
      <c r="CAZ206" s="18"/>
      <c r="CBA206" s="7"/>
      <c r="CBB206" s="49"/>
      <c r="CBC206" s="12"/>
      <c r="CBD206" s="18"/>
      <c r="CBE206" s="7"/>
      <c r="CBF206" s="49"/>
      <c r="CBG206" s="12"/>
      <c r="CBH206" s="18"/>
      <c r="CBI206" s="7"/>
      <c r="CBJ206" s="49"/>
      <c r="CBK206" s="12"/>
      <c r="CBL206" s="18"/>
      <c r="CBM206" s="7"/>
      <c r="CBN206" s="49"/>
      <c r="CBO206" s="12"/>
      <c r="CBP206" s="18"/>
      <c r="CBQ206" s="7"/>
      <c r="CBR206" s="49"/>
      <c r="CBS206" s="12"/>
      <c r="CBT206" s="18"/>
      <c r="CBU206" s="7"/>
      <c r="CBV206" s="49"/>
      <c r="CBW206" s="12"/>
      <c r="CBX206" s="18"/>
      <c r="CBY206" s="7"/>
      <c r="CBZ206" s="49"/>
      <c r="CCA206" s="12"/>
      <c r="CCB206" s="18"/>
      <c r="CCC206" s="7"/>
      <c r="CCD206" s="49"/>
      <c r="CCE206" s="12"/>
      <c r="CCF206" s="18"/>
      <c r="CCG206" s="7"/>
      <c r="CCH206" s="49"/>
      <c r="CCI206" s="12"/>
      <c r="CCJ206" s="18"/>
      <c r="CCK206" s="7"/>
      <c r="CCL206" s="49"/>
      <c r="CCM206" s="12"/>
      <c r="CCN206" s="18"/>
      <c r="CCO206" s="7"/>
      <c r="CCP206" s="49"/>
      <c r="CCQ206" s="12"/>
      <c r="CCR206" s="18"/>
      <c r="CCS206" s="7"/>
      <c r="CCT206" s="49"/>
      <c r="CCU206" s="12"/>
      <c r="CCV206" s="18"/>
      <c r="CCW206" s="7"/>
      <c r="CCX206" s="49"/>
      <c r="CCY206" s="12"/>
      <c r="CCZ206" s="18"/>
      <c r="CDA206" s="7"/>
      <c r="CDB206" s="49"/>
      <c r="CDC206" s="12"/>
      <c r="CDD206" s="18"/>
      <c r="CDE206" s="7"/>
      <c r="CDF206" s="49"/>
      <c r="CDG206" s="12"/>
      <c r="CDH206" s="18"/>
      <c r="CDI206" s="7"/>
      <c r="CDJ206" s="49"/>
      <c r="CDK206" s="12"/>
      <c r="CDL206" s="18"/>
      <c r="CDM206" s="7"/>
      <c r="CDN206" s="49"/>
      <c r="CDO206" s="12"/>
      <c r="CDP206" s="18"/>
      <c r="CDQ206" s="7"/>
      <c r="CDR206" s="49"/>
      <c r="CDS206" s="12"/>
      <c r="CDT206" s="18"/>
      <c r="CDU206" s="7"/>
      <c r="CDV206" s="49"/>
      <c r="CDW206" s="12"/>
      <c r="CDX206" s="18"/>
      <c r="CDY206" s="7"/>
      <c r="CDZ206" s="49"/>
      <c r="CEA206" s="12"/>
      <c r="CEB206" s="18"/>
      <c r="CEC206" s="7"/>
      <c r="CED206" s="49"/>
      <c r="CEE206" s="12"/>
      <c r="CEF206" s="18"/>
      <c r="CEG206" s="7"/>
      <c r="CEH206" s="49"/>
      <c r="CEI206" s="12"/>
      <c r="CEJ206" s="18"/>
      <c r="CEK206" s="7"/>
      <c r="CEL206" s="49"/>
      <c r="CEM206" s="12"/>
      <c r="CEN206" s="18"/>
      <c r="CEO206" s="7"/>
      <c r="CEP206" s="49"/>
      <c r="CEQ206" s="12"/>
      <c r="CER206" s="18"/>
      <c r="CES206" s="7"/>
      <c r="CET206" s="49"/>
      <c r="CEU206" s="12"/>
      <c r="CEV206" s="18"/>
      <c r="CEW206" s="7"/>
      <c r="CEX206" s="49"/>
      <c r="CEY206" s="12"/>
      <c r="CEZ206" s="18"/>
      <c r="CFA206" s="7"/>
      <c r="CFB206" s="49"/>
      <c r="CFC206" s="12"/>
      <c r="CFD206" s="18"/>
      <c r="CFE206" s="7"/>
      <c r="CFF206" s="49"/>
      <c r="CFG206" s="12"/>
      <c r="CFH206" s="18"/>
      <c r="CFI206" s="7"/>
      <c r="CFJ206" s="49"/>
      <c r="CFK206" s="12"/>
      <c r="CFL206" s="18"/>
      <c r="CFM206" s="7"/>
      <c r="CFN206" s="49"/>
      <c r="CFO206" s="12"/>
      <c r="CFP206" s="18"/>
      <c r="CFQ206" s="7"/>
      <c r="CFR206" s="49"/>
      <c r="CFS206" s="12"/>
      <c r="CFT206" s="18"/>
      <c r="CFU206" s="7"/>
      <c r="CFV206" s="49"/>
      <c r="CFW206" s="12"/>
      <c r="CFX206" s="18"/>
      <c r="CFY206" s="7"/>
      <c r="CFZ206" s="49"/>
      <c r="CGA206" s="12"/>
      <c r="CGB206" s="18"/>
      <c r="CGC206" s="7"/>
      <c r="CGD206" s="49"/>
      <c r="CGE206" s="12"/>
      <c r="CGF206" s="18"/>
      <c r="CGG206" s="7"/>
      <c r="CGH206" s="49"/>
      <c r="CGI206" s="12"/>
      <c r="CGJ206" s="18"/>
      <c r="CGK206" s="7"/>
      <c r="CGL206" s="49"/>
      <c r="CGM206" s="12"/>
      <c r="CGN206" s="18"/>
      <c r="CGO206" s="7"/>
      <c r="CGP206" s="49"/>
      <c r="CGQ206" s="12"/>
      <c r="CGR206" s="18"/>
      <c r="CGS206" s="7"/>
      <c r="CGT206" s="49"/>
      <c r="CGU206" s="12"/>
      <c r="CGV206" s="18"/>
      <c r="CGW206" s="7"/>
      <c r="CGX206" s="49"/>
      <c r="CGY206" s="12"/>
      <c r="CGZ206" s="18"/>
      <c r="CHA206" s="7"/>
      <c r="CHB206" s="49"/>
      <c r="CHC206" s="12"/>
      <c r="CHD206" s="18"/>
      <c r="CHE206" s="7"/>
      <c r="CHF206" s="49"/>
      <c r="CHG206" s="12"/>
      <c r="CHH206" s="18"/>
      <c r="CHI206" s="7"/>
      <c r="CHJ206" s="49"/>
      <c r="CHK206" s="12"/>
      <c r="CHL206" s="18"/>
      <c r="CHM206" s="7"/>
      <c r="CHN206" s="49"/>
      <c r="CHO206" s="12"/>
      <c r="CHP206" s="18"/>
      <c r="CHQ206" s="7"/>
      <c r="CHR206" s="49"/>
      <c r="CHS206" s="12"/>
      <c r="CHT206" s="18"/>
      <c r="CHU206" s="7"/>
      <c r="CHV206" s="49"/>
      <c r="CHW206" s="12"/>
      <c r="CHX206" s="18"/>
      <c r="CHY206" s="7"/>
      <c r="CHZ206" s="49"/>
      <c r="CIA206" s="12"/>
      <c r="CIB206" s="18"/>
      <c r="CIC206" s="7"/>
      <c r="CID206" s="49"/>
      <c r="CIE206" s="12"/>
      <c r="CIF206" s="18"/>
      <c r="CIG206" s="7"/>
      <c r="CIH206" s="49"/>
      <c r="CII206" s="12"/>
      <c r="CIJ206" s="18"/>
      <c r="CIK206" s="7"/>
      <c r="CIL206" s="49"/>
      <c r="CIM206" s="12"/>
      <c r="CIN206" s="18"/>
      <c r="CIO206" s="7"/>
      <c r="CIP206" s="49"/>
      <c r="CIQ206" s="12"/>
      <c r="CIR206" s="18"/>
      <c r="CIS206" s="7"/>
      <c r="CIT206" s="49"/>
      <c r="CIU206" s="12"/>
      <c r="CIV206" s="18"/>
      <c r="CIW206" s="7"/>
      <c r="CIX206" s="49"/>
      <c r="CIY206" s="12"/>
      <c r="CIZ206" s="18"/>
      <c r="CJA206" s="7"/>
      <c r="CJB206" s="49"/>
      <c r="CJC206" s="12"/>
      <c r="CJD206" s="18"/>
      <c r="CJE206" s="7"/>
      <c r="CJF206" s="49"/>
      <c r="CJG206" s="12"/>
      <c r="CJH206" s="18"/>
      <c r="CJI206" s="7"/>
      <c r="CJJ206" s="49"/>
      <c r="CJK206" s="12"/>
      <c r="CJL206" s="18"/>
      <c r="CJM206" s="7"/>
      <c r="CJN206" s="49"/>
      <c r="CJO206" s="12"/>
      <c r="CJP206" s="18"/>
      <c r="CJQ206" s="7"/>
      <c r="CJR206" s="49"/>
      <c r="CJS206" s="12"/>
      <c r="CJT206" s="18"/>
      <c r="CJU206" s="7"/>
      <c r="CJV206" s="49"/>
      <c r="CJW206" s="12"/>
      <c r="CJX206" s="18"/>
      <c r="CJY206" s="7"/>
      <c r="CJZ206" s="49"/>
      <c r="CKA206" s="12"/>
      <c r="CKB206" s="18"/>
      <c r="CKC206" s="7"/>
      <c r="CKD206" s="49"/>
      <c r="CKE206" s="12"/>
      <c r="CKF206" s="18"/>
      <c r="CKG206" s="7"/>
      <c r="CKH206" s="49"/>
      <c r="CKI206" s="12"/>
      <c r="CKJ206" s="18"/>
      <c r="CKK206" s="7"/>
      <c r="CKL206" s="49"/>
      <c r="CKM206" s="12"/>
      <c r="CKN206" s="18"/>
      <c r="CKO206" s="7"/>
      <c r="CKP206" s="49"/>
      <c r="CKQ206" s="12"/>
      <c r="CKR206" s="18"/>
      <c r="CKS206" s="7"/>
      <c r="CKT206" s="49"/>
      <c r="CKU206" s="12"/>
      <c r="CKV206" s="18"/>
      <c r="CKW206" s="7"/>
      <c r="CKX206" s="49"/>
      <c r="CKY206" s="12"/>
      <c r="CKZ206" s="18"/>
      <c r="CLA206" s="7"/>
      <c r="CLB206" s="49"/>
      <c r="CLC206" s="12"/>
      <c r="CLD206" s="18"/>
      <c r="CLE206" s="7"/>
      <c r="CLF206" s="49"/>
      <c r="CLG206" s="12"/>
      <c r="CLH206" s="18"/>
      <c r="CLI206" s="7"/>
      <c r="CLJ206" s="49"/>
      <c r="CLK206" s="12"/>
      <c r="CLL206" s="18"/>
      <c r="CLM206" s="7"/>
      <c r="CLN206" s="49"/>
      <c r="CLO206" s="12"/>
      <c r="CLP206" s="18"/>
      <c r="CLQ206" s="7"/>
      <c r="CLR206" s="49"/>
      <c r="CLS206" s="12"/>
      <c r="CLT206" s="18"/>
      <c r="CLU206" s="7"/>
      <c r="CLV206" s="49"/>
      <c r="CLW206" s="12"/>
      <c r="CLX206" s="18"/>
      <c r="CLY206" s="7"/>
      <c r="CLZ206" s="49"/>
      <c r="CMA206" s="12"/>
      <c r="CMB206" s="18"/>
      <c r="CMC206" s="7"/>
      <c r="CMD206" s="49"/>
      <c r="CME206" s="12"/>
      <c r="CMF206" s="18"/>
      <c r="CMG206" s="7"/>
      <c r="CMH206" s="49"/>
      <c r="CMI206" s="12"/>
      <c r="CMJ206" s="18"/>
      <c r="CMK206" s="7"/>
      <c r="CML206" s="49"/>
      <c r="CMM206" s="12"/>
      <c r="CMN206" s="18"/>
      <c r="CMO206" s="7"/>
      <c r="CMP206" s="49"/>
      <c r="CMQ206" s="12"/>
      <c r="CMR206" s="18"/>
      <c r="CMS206" s="7"/>
      <c r="CMT206" s="49"/>
      <c r="CMU206" s="12"/>
      <c r="CMV206" s="18"/>
      <c r="CMW206" s="7"/>
      <c r="CMX206" s="49"/>
      <c r="CMY206" s="12"/>
      <c r="CMZ206" s="18"/>
      <c r="CNA206" s="7"/>
      <c r="CNB206" s="49"/>
      <c r="CNC206" s="12"/>
      <c r="CND206" s="18"/>
      <c r="CNE206" s="7"/>
      <c r="CNF206" s="49"/>
      <c r="CNG206" s="12"/>
      <c r="CNH206" s="18"/>
      <c r="CNI206" s="7"/>
      <c r="CNJ206" s="49"/>
      <c r="CNK206" s="12"/>
      <c r="CNL206" s="18"/>
      <c r="CNM206" s="7"/>
      <c r="CNN206" s="49"/>
      <c r="CNO206" s="12"/>
      <c r="CNP206" s="18"/>
      <c r="CNQ206" s="7"/>
      <c r="CNR206" s="49"/>
      <c r="CNS206" s="12"/>
      <c r="CNT206" s="18"/>
      <c r="CNU206" s="7"/>
      <c r="CNV206" s="49"/>
      <c r="CNW206" s="12"/>
      <c r="CNX206" s="18"/>
      <c r="CNY206" s="7"/>
      <c r="CNZ206" s="49"/>
      <c r="COA206" s="12"/>
      <c r="COB206" s="18"/>
      <c r="COC206" s="7"/>
      <c r="COD206" s="49"/>
      <c r="COE206" s="12"/>
      <c r="COF206" s="18"/>
      <c r="COG206" s="7"/>
      <c r="COH206" s="49"/>
      <c r="COI206" s="12"/>
      <c r="COJ206" s="18"/>
      <c r="COK206" s="7"/>
      <c r="COL206" s="49"/>
      <c r="COM206" s="12"/>
      <c r="CON206" s="18"/>
      <c r="COO206" s="7"/>
      <c r="COP206" s="49"/>
      <c r="COQ206" s="12"/>
      <c r="COR206" s="18"/>
      <c r="COS206" s="7"/>
      <c r="COT206" s="49"/>
      <c r="COU206" s="12"/>
      <c r="COV206" s="18"/>
      <c r="COW206" s="7"/>
      <c r="COX206" s="49"/>
      <c r="COY206" s="12"/>
      <c r="COZ206" s="18"/>
      <c r="CPA206" s="7"/>
      <c r="CPB206" s="49"/>
      <c r="CPC206" s="12"/>
      <c r="CPD206" s="18"/>
      <c r="CPE206" s="7"/>
      <c r="CPF206" s="49"/>
      <c r="CPG206" s="12"/>
      <c r="CPH206" s="18"/>
      <c r="CPI206" s="7"/>
      <c r="CPJ206" s="49"/>
      <c r="CPK206" s="12"/>
      <c r="CPL206" s="18"/>
      <c r="CPM206" s="7"/>
      <c r="CPN206" s="49"/>
      <c r="CPO206" s="12"/>
      <c r="CPP206" s="18"/>
      <c r="CPQ206" s="7"/>
      <c r="CPR206" s="49"/>
      <c r="CPS206" s="12"/>
      <c r="CPT206" s="18"/>
      <c r="CPU206" s="7"/>
      <c r="CPV206" s="49"/>
      <c r="CPW206" s="12"/>
      <c r="CPX206" s="18"/>
      <c r="CPY206" s="7"/>
      <c r="CPZ206" s="49"/>
      <c r="CQA206" s="12"/>
      <c r="CQB206" s="18"/>
      <c r="CQC206" s="7"/>
      <c r="CQD206" s="49"/>
      <c r="CQE206" s="12"/>
      <c r="CQF206" s="18"/>
      <c r="CQG206" s="7"/>
      <c r="CQH206" s="49"/>
      <c r="CQI206" s="12"/>
      <c r="CQJ206" s="18"/>
      <c r="CQK206" s="7"/>
      <c r="CQL206" s="49"/>
      <c r="CQM206" s="12"/>
      <c r="CQN206" s="18"/>
      <c r="CQO206" s="7"/>
      <c r="CQP206" s="49"/>
      <c r="CQQ206" s="12"/>
      <c r="CQR206" s="18"/>
      <c r="CQS206" s="7"/>
      <c r="CQT206" s="49"/>
      <c r="CQU206" s="12"/>
      <c r="CQV206" s="18"/>
      <c r="CQW206" s="7"/>
      <c r="CQX206" s="49"/>
      <c r="CQY206" s="12"/>
      <c r="CQZ206" s="18"/>
      <c r="CRA206" s="7"/>
      <c r="CRB206" s="49"/>
      <c r="CRC206" s="12"/>
      <c r="CRD206" s="18"/>
      <c r="CRE206" s="7"/>
      <c r="CRF206" s="49"/>
      <c r="CRG206" s="12"/>
      <c r="CRH206" s="18"/>
      <c r="CRI206" s="7"/>
      <c r="CRJ206" s="49"/>
      <c r="CRK206" s="12"/>
      <c r="CRL206" s="18"/>
      <c r="CRM206" s="7"/>
      <c r="CRN206" s="49"/>
      <c r="CRO206" s="12"/>
      <c r="CRP206" s="18"/>
      <c r="CRQ206" s="7"/>
      <c r="CRR206" s="49"/>
      <c r="CRS206" s="12"/>
      <c r="CRT206" s="18"/>
      <c r="CRU206" s="7"/>
      <c r="CRV206" s="49"/>
      <c r="CRW206" s="12"/>
      <c r="CRX206" s="18"/>
      <c r="CRY206" s="7"/>
      <c r="CRZ206" s="49"/>
      <c r="CSA206" s="12"/>
      <c r="CSB206" s="18"/>
      <c r="CSC206" s="7"/>
      <c r="CSD206" s="49"/>
      <c r="CSE206" s="12"/>
      <c r="CSF206" s="18"/>
      <c r="CSG206" s="7"/>
      <c r="CSH206" s="49"/>
      <c r="CSI206" s="12"/>
      <c r="CSJ206" s="18"/>
      <c r="CSK206" s="7"/>
      <c r="CSL206" s="49"/>
      <c r="CSM206" s="12"/>
      <c r="CSN206" s="18"/>
      <c r="CSO206" s="7"/>
      <c r="CSP206" s="49"/>
      <c r="CSQ206" s="12"/>
      <c r="CSR206" s="18"/>
      <c r="CSS206" s="7"/>
      <c r="CST206" s="49"/>
      <c r="CSU206" s="12"/>
      <c r="CSV206" s="18"/>
      <c r="CSW206" s="7"/>
      <c r="CSX206" s="49"/>
      <c r="CSY206" s="12"/>
      <c r="CSZ206" s="18"/>
      <c r="CTA206" s="7"/>
      <c r="CTB206" s="49"/>
      <c r="CTC206" s="12"/>
      <c r="CTD206" s="18"/>
      <c r="CTE206" s="7"/>
      <c r="CTF206" s="49"/>
      <c r="CTG206" s="12"/>
      <c r="CTH206" s="18"/>
      <c r="CTI206" s="7"/>
      <c r="CTJ206" s="49"/>
      <c r="CTK206" s="12"/>
      <c r="CTL206" s="18"/>
      <c r="CTM206" s="7"/>
      <c r="CTN206" s="49"/>
      <c r="CTO206" s="12"/>
      <c r="CTP206" s="18"/>
      <c r="CTQ206" s="7"/>
      <c r="CTR206" s="49"/>
      <c r="CTS206" s="12"/>
      <c r="CTT206" s="18"/>
      <c r="CTU206" s="7"/>
      <c r="CTV206" s="49"/>
      <c r="CTW206" s="12"/>
      <c r="CTX206" s="18"/>
      <c r="CTY206" s="7"/>
      <c r="CTZ206" s="49"/>
      <c r="CUA206" s="12"/>
      <c r="CUB206" s="18"/>
      <c r="CUC206" s="7"/>
      <c r="CUD206" s="49"/>
      <c r="CUE206" s="12"/>
      <c r="CUF206" s="18"/>
      <c r="CUG206" s="7"/>
      <c r="CUH206" s="49"/>
      <c r="CUI206" s="12"/>
      <c r="CUJ206" s="18"/>
      <c r="CUK206" s="7"/>
      <c r="CUL206" s="49"/>
      <c r="CUM206" s="12"/>
      <c r="CUN206" s="18"/>
      <c r="CUO206" s="7"/>
      <c r="CUP206" s="49"/>
      <c r="CUQ206" s="12"/>
      <c r="CUR206" s="18"/>
      <c r="CUS206" s="7"/>
      <c r="CUT206" s="49"/>
      <c r="CUU206" s="12"/>
      <c r="CUV206" s="18"/>
      <c r="CUW206" s="7"/>
      <c r="CUX206" s="49"/>
      <c r="CUY206" s="12"/>
      <c r="CUZ206" s="18"/>
      <c r="CVA206" s="7"/>
      <c r="CVB206" s="49"/>
      <c r="CVC206" s="12"/>
      <c r="CVD206" s="18"/>
      <c r="CVE206" s="7"/>
      <c r="CVF206" s="49"/>
      <c r="CVG206" s="12"/>
      <c r="CVH206" s="18"/>
      <c r="CVI206" s="7"/>
      <c r="CVJ206" s="49"/>
      <c r="CVK206" s="12"/>
      <c r="CVL206" s="18"/>
      <c r="CVM206" s="7"/>
      <c r="CVN206" s="49"/>
      <c r="CVO206" s="12"/>
      <c r="CVP206" s="18"/>
      <c r="CVQ206" s="7"/>
      <c r="CVR206" s="49"/>
      <c r="CVS206" s="12"/>
      <c r="CVT206" s="18"/>
      <c r="CVU206" s="7"/>
      <c r="CVV206" s="49"/>
      <c r="CVW206" s="12"/>
      <c r="CVX206" s="18"/>
      <c r="CVY206" s="7"/>
      <c r="CVZ206" s="49"/>
      <c r="CWA206" s="12"/>
      <c r="CWB206" s="18"/>
      <c r="CWC206" s="7"/>
      <c r="CWD206" s="49"/>
      <c r="CWE206" s="12"/>
      <c r="CWF206" s="18"/>
      <c r="CWG206" s="7"/>
      <c r="CWH206" s="49"/>
      <c r="CWI206" s="12"/>
      <c r="CWJ206" s="18"/>
      <c r="CWK206" s="7"/>
      <c r="CWL206" s="49"/>
      <c r="CWM206" s="12"/>
      <c r="CWN206" s="18"/>
      <c r="CWO206" s="7"/>
      <c r="CWP206" s="49"/>
      <c r="CWQ206" s="12"/>
      <c r="CWR206" s="18"/>
      <c r="CWS206" s="7"/>
      <c r="CWT206" s="49"/>
      <c r="CWU206" s="12"/>
      <c r="CWV206" s="18"/>
      <c r="CWW206" s="7"/>
      <c r="CWX206" s="49"/>
      <c r="CWY206" s="12"/>
      <c r="CWZ206" s="18"/>
      <c r="CXA206" s="7"/>
      <c r="CXB206" s="49"/>
      <c r="CXC206" s="12"/>
      <c r="CXD206" s="18"/>
      <c r="CXE206" s="7"/>
      <c r="CXF206" s="49"/>
      <c r="CXG206" s="12"/>
      <c r="CXH206" s="18"/>
      <c r="CXI206" s="7"/>
      <c r="CXJ206" s="49"/>
      <c r="CXK206" s="12"/>
      <c r="CXL206" s="18"/>
      <c r="CXM206" s="7"/>
      <c r="CXN206" s="49"/>
      <c r="CXO206" s="12"/>
      <c r="CXP206" s="18"/>
      <c r="CXQ206" s="7"/>
      <c r="CXR206" s="49"/>
      <c r="CXS206" s="12"/>
      <c r="CXT206" s="18"/>
      <c r="CXU206" s="7"/>
      <c r="CXV206" s="49"/>
      <c r="CXW206" s="12"/>
      <c r="CXX206" s="18"/>
      <c r="CXY206" s="7"/>
      <c r="CXZ206" s="49"/>
      <c r="CYA206" s="12"/>
      <c r="CYB206" s="18"/>
      <c r="CYC206" s="7"/>
      <c r="CYD206" s="49"/>
      <c r="CYE206" s="12"/>
      <c r="CYF206" s="18"/>
      <c r="CYG206" s="7"/>
      <c r="CYH206" s="49"/>
      <c r="CYI206" s="12"/>
      <c r="CYJ206" s="18"/>
      <c r="CYK206" s="7"/>
      <c r="CYL206" s="49"/>
      <c r="CYM206" s="12"/>
      <c r="CYN206" s="18"/>
      <c r="CYO206" s="7"/>
      <c r="CYP206" s="49"/>
      <c r="CYQ206" s="12"/>
      <c r="CYR206" s="18"/>
      <c r="CYS206" s="7"/>
      <c r="CYT206" s="49"/>
      <c r="CYU206" s="12"/>
      <c r="CYV206" s="18"/>
      <c r="CYW206" s="7"/>
      <c r="CYX206" s="49"/>
      <c r="CYY206" s="12"/>
      <c r="CYZ206" s="18"/>
      <c r="CZA206" s="7"/>
      <c r="CZB206" s="49"/>
      <c r="CZC206" s="12"/>
      <c r="CZD206" s="18"/>
      <c r="CZE206" s="7"/>
      <c r="CZF206" s="49"/>
      <c r="CZG206" s="12"/>
      <c r="CZH206" s="18"/>
      <c r="CZI206" s="7"/>
      <c r="CZJ206" s="49"/>
      <c r="CZK206" s="12"/>
      <c r="CZL206" s="18"/>
      <c r="CZM206" s="7"/>
      <c r="CZN206" s="49"/>
      <c r="CZO206" s="12"/>
      <c r="CZP206" s="18"/>
      <c r="CZQ206" s="7"/>
      <c r="CZR206" s="49"/>
      <c r="CZS206" s="12"/>
      <c r="CZT206" s="18"/>
      <c r="CZU206" s="7"/>
      <c r="CZV206" s="49"/>
      <c r="CZW206" s="12"/>
      <c r="CZX206" s="18"/>
      <c r="CZY206" s="7"/>
      <c r="CZZ206" s="49"/>
      <c r="DAA206" s="12"/>
      <c r="DAB206" s="18"/>
      <c r="DAC206" s="7"/>
      <c r="DAD206" s="49"/>
      <c r="DAE206" s="12"/>
      <c r="DAF206" s="18"/>
      <c r="DAG206" s="7"/>
      <c r="DAH206" s="49"/>
      <c r="DAI206" s="12"/>
      <c r="DAJ206" s="18"/>
      <c r="DAK206" s="7"/>
      <c r="DAL206" s="49"/>
      <c r="DAM206" s="12"/>
      <c r="DAN206" s="18"/>
      <c r="DAO206" s="7"/>
      <c r="DAP206" s="49"/>
      <c r="DAQ206" s="12"/>
      <c r="DAR206" s="18"/>
      <c r="DAS206" s="7"/>
      <c r="DAT206" s="49"/>
      <c r="DAU206" s="12"/>
      <c r="DAV206" s="18"/>
      <c r="DAW206" s="7"/>
      <c r="DAX206" s="49"/>
      <c r="DAY206" s="12"/>
      <c r="DAZ206" s="18"/>
      <c r="DBA206" s="7"/>
      <c r="DBB206" s="49"/>
      <c r="DBC206" s="12"/>
      <c r="DBD206" s="18"/>
      <c r="DBE206" s="7"/>
      <c r="DBF206" s="49"/>
      <c r="DBG206" s="12"/>
      <c r="DBH206" s="18"/>
      <c r="DBI206" s="7"/>
      <c r="DBJ206" s="49"/>
      <c r="DBK206" s="12"/>
      <c r="DBL206" s="18"/>
      <c r="DBM206" s="7"/>
      <c r="DBN206" s="49"/>
      <c r="DBO206" s="12"/>
      <c r="DBP206" s="18"/>
      <c r="DBQ206" s="7"/>
      <c r="DBR206" s="49"/>
      <c r="DBS206" s="12"/>
      <c r="DBT206" s="18"/>
      <c r="DBU206" s="7"/>
      <c r="DBV206" s="49"/>
      <c r="DBW206" s="12"/>
      <c r="DBX206" s="18"/>
      <c r="DBY206" s="7"/>
      <c r="DBZ206" s="49"/>
      <c r="DCA206" s="12"/>
      <c r="DCB206" s="18"/>
      <c r="DCC206" s="7"/>
      <c r="DCD206" s="49"/>
      <c r="DCE206" s="12"/>
      <c r="DCF206" s="18"/>
      <c r="DCG206" s="7"/>
      <c r="DCH206" s="49"/>
      <c r="DCI206" s="12"/>
      <c r="DCJ206" s="18"/>
      <c r="DCK206" s="7"/>
      <c r="DCL206" s="49"/>
      <c r="DCM206" s="12"/>
      <c r="DCN206" s="18"/>
      <c r="DCO206" s="7"/>
      <c r="DCP206" s="49"/>
      <c r="DCQ206" s="12"/>
      <c r="DCR206" s="18"/>
      <c r="DCS206" s="7"/>
      <c r="DCT206" s="49"/>
      <c r="DCU206" s="12"/>
      <c r="DCV206" s="18"/>
      <c r="DCW206" s="7"/>
      <c r="DCX206" s="49"/>
      <c r="DCY206" s="12"/>
      <c r="DCZ206" s="18"/>
      <c r="DDA206" s="7"/>
      <c r="DDB206" s="49"/>
      <c r="DDC206" s="12"/>
      <c r="DDD206" s="18"/>
      <c r="DDE206" s="7"/>
      <c r="DDF206" s="49"/>
      <c r="DDG206" s="12"/>
      <c r="DDH206" s="18"/>
      <c r="DDI206" s="7"/>
      <c r="DDJ206" s="49"/>
      <c r="DDK206" s="12"/>
      <c r="DDL206" s="18"/>
      <c r="DDM206" s="7"/>
      <c r="DDN206" s="49"/>
      <c r="DDO206" s="12"/>
      <c r="DDP206" s="18"/>
      <c r="DDQ206" s="7"/>
      <c r="DDR206" s="49"/>
      <c r="DDS206" s="12"/>
      <c r="DDT206" s="18"/>
      <c r="DDU206" s="7"/>
      <c r="DDV206" s="49"/>
      <c r="DDW206" s="12"/>
      <c r="DDX206" s="18"/>
      <c r="DDY206" s="7"/>
      <c r="DDZ206" s="49"/>
      <c r="DEA206" s="12"/>
      <c r="DEB206" s="18"/>
      <c r="DEC206" s="7"/>
      <c r="DED206" s="49"/>
      <c r="DEE206" s="12"/>
      <c r="DEF206" s="18"/>
      <c r="DEG206" s="7"/>
      <c r="DEH206" s="49"/>
      <c r="DEI206" s="12"/>
      <c r="DEJ206" s="18"/>
      <c r="DEK206" s="7"/>
      <c r="DEL206" s="49"/>
      <c r="DEM206" s="12"/>
      <c r="DEN206" s="18"/>
      <c r="DEO206" s="7"/>
      <c r="DEP206" s="49"/>
      <c r="DEQ206" s="12"/>
      <c r="DER206" s="18"/>
      <c r="DES206" s="7"/>
      <c r="DET206" s="49"/>
      <c r="DEU206" s="12"/>
      <c r="DEV206" s="18"/>
      <c r="DEW206" s="7"/>
      <c r="DEX206" s="49"/>
      <c r="DEY206" s="12"/>
      <c r="DEZ206" s="18"/>
      <c r="DFA206" s="7"/>
      <c r="DFB206" s="49"/>
      <c r="DFC206" s="12"/>
      <c r="DFD206" s="18"/>
      <c r="DFE206" s="7"/>
      <c r="DFF206" s="49"/>
      <c r="DFG206" s="12"/>
      <c r="DFH206" s="18"/>
      <c r="DFI206" s="7"/>
      <c r="DFJ206" s="49"/>
      <c r="DFK206" s="12"/>
      <c r="DFL206" s="18"/>
      <c r="DFM206" s="7"/>
      <c r="DFN206" s="49"/>
      <c r="DFO206" s="12"/>
      <c r="DFP206" s="18"/>
      <c r="DFQ206" s="7"/>
      <c r="DFR206" s="49"/>
      <c r="DFS206" s="12"/>
      <c r="DFT206" s="18"/>
      <c r="DFU206" s="7"/>
      <c r="DFV206" s="49"/>
      <c r="DFW206" s="12"/>
      <c r="DFX206" s="18"/>
      <c r="DFY206" s="7"/>
      <c r="DFZ206" s="49"/>
      <c r="DGA206" s="12"/>
      <c r="DGB206" s="18"/>
      <c r="DGC206" s="7"/>
      <c r="DGD206" s="49"/>
      <c r="DGE206" s="12"/>
      <c r="DGF206" s="18"/>
      <c r="DGG206" s="7"/>
      <c r="DGH206" s="49"/>
      <c r="DGI206" s="12"/>
      <c r="DGJ206" s="18"/>
      <c r="DGK206" s="7"/>
      <c r="DGL206" s="49"/>
      <c r="DGM206" s="12"/>
      <c r="DGN206" s="18"/>
      <c r="DGO206" s="7"/>
      <c r="DGP206" s="49"/>
      <c r="DGQ206" s="12"/>
      <c r="DGR206" s="18"/>
      <c r="DGS206" s="7"/>
      <c r="DGT206" s="49"/>
      <c r="DGU206" s="12"/>
      <c r="DGV206" s="18"/>
      <c r="DGW206" s="7"/>
      <c r="DGX206" s="49"/>
      <c r="DGY206" s="12"/>
      <c r="DGZ206" s="18"/>
      <c r="DHA206" s="7"/>
      <c r="DHB206" s="49"/>
      <c r="DHC206" s="12"/>
      <c r="DHD206" s="18"/>
      <c r="DHE206" s="7"/>
      <c r="DHF206" s="49"/>
      <c r="DHG206" s="12"/>
      <c r="DHH206" s="18"/>
      <c r="DHI206" s="7"/>
      <c r="DHJ206" s="49"/>
      <c r="DHK206" s="12"/>
      <c r="DHL206" s="18"/>
      <c r="DHM206" s="7"/>
      <c r="DHN206" s="49"/>
      <c r="DHO206" s="12"/>
      <c r="DHP206" s="18"/>
      <c r="DHQ206" s="7"/>
      <c r="DHR206" s="49"/>
      <c r="DHS206" s="12"/>
      <c r="DHT206" s="18"/>
      <c r="DHU206" s="7"/>
      <c r="DHV206" s="49"/>
      <c r="DHW206" s="12"/>
      <c r="DHX206" s="18"/>
      <c r="DHY206" s="7"/>
      <c r="DHZ206" s="49"/>
      <c r="DIA206" s="12"/>
      <c r="DIB206" s="18"/>
      <c r="DIC206" s="7"/>
      <c r="DID206" s="49"/>
      <c r="DIE206" s="12"/>
      <c r="DIF206" s="18"/>
      <c r="DIG206" s="7"/>
      <c r="DIH206" s="49"/>
      <c r="DII206" s="12"/>
      <c r="DIJ206" s="18"/>
      <c r="DIK206" s="7"/>
      <c r="DIL206" s="49"/>
      <c r="DIM206" s="12"/>
      <c r="DIN206" s="18"/>
      <c r="DIO206" s="7"/>
      <c r="DIP206" s="49"/>
      <c r="DIQ206" s="12"/>
      <c r="DIR206" s="18"/>
      <c r="DIS206" s="7"/>
      <c r="DIT206" s="49"/>
      <c r="DIU206" s="12"/>
      <c r="DIV206" s="18"/>
      <c r="DIW206" s="7"/>
      <c r="DIX206" s="49"/>
      <c r="DIY206" s="12"/>
      <c r="DIZ206" s="18"/>
      <c r="DJA206" s="7"/>
      <c r="DJB206" s="49"/>
      <c r="DJC206" s="12"/>
      <c r="DJD206" s="18"/>
      <c r="DJE206" s="7"/>
      <c r="DJF206" s="49"/>
      <c r="DJG206" s="12"/>
      <c r="DJH206" s="18"/>
      <c r="DJI206" s="7"/>
      <c r="DJJ206" s="49"/>
      <c r="DJK206" s="12"/>
      <c r="DJL206" s="18"/>
      <c r="DJM206" s="7"/>
      <c r="DJN206" s="49"/>
      <c r="DJO206" s="12"/>
      <c r="DJP206" s="18"/>
      <c r="DJQ206" s="7"/>
      <c r="DJR206" s="49"/>
      <c r="DJS206" s="12"/>
      <c r="DJT206" s="18"/>
      <c r="DJU206" s="7"/>
      <c r="DJV206" s="49"/>
      <c r="DJW206" s="12"/>
      <c r="DJX206" s="18"/>
      <c r="DJY206" s="7"/>
      <c r="DJZ206" s="49"/>
      <c r="DKA206" s="12"/>
      <c r="DKB206" s="18"/>
      <c r="DKC206" s="7"/>
      <c r="DKD206" s="49"/>
      <c r="DKE206" s="12"/>
      <c r="DKF206" s="18"/>
      <c r="DKG206" s="7"/>
      <c r="DKH206" s="49"/>
      <c r="DKI206" s="12"/>
      <c r="DKJ206" s="18"/>
      <c r="DKK206" s="7"/>
      <c r="DKL206" s="49"/>
      <c r="DKM206" s="12"/>
      <c r="DKN206" s="18"/>
      <c r="DKO206" s="7"/>
      <c r="DKP206" s="49"/>
      <c r="DKQ206" s="12"/>
      <c r="DKR206" s="18"/>
      <c r="DKS206" s="7"/>
      <c r="DKT206" s="49"/>
      <c r="DKU206" s="12"/>
      <c r="DKV206" s="18"/>
      <c r="DKW206" s="7"/>
      <c r="DKX206" s="49"/>
      <c r="DKY206" s="12"/>
      <c r="DKZ206" s="18"/>
      <c r="DLA206" s="7"/>
      <c r="DLB206" s="49"/>
      <c r="DLC206" s="12"/>
      <c r="DLD206" s="18"/>
      <c r="DLE206" s="7"/>
      <c r="DLF206" s="49"/>
      <c r="DLG206" s="12"/>
      <c r="DLH206" s="18"/>
      <c r="DLI206" s="7"/>
      <c r="DLJ206" s="49"/>
      <c r="DLK206" s="12"/>
      <c r="DLL206" s="18"/>
      <c r="DLM206" s="7"/>
      <c r="DLN206" s="49"/>
      <c r="DLO206" s="12"/>
      <c r="DLP206" s="18"/>
      <c r="DLQ206" s="7"/>
      <c r="DLR206" s="49"/>
      <c r="DLS206" s="12"/>
      <c r="DLT206" s="18"/>
      <c r="DLU206" s="7"/>
      <c r="DLV206" s="49"/>
      <c r="DLW206" s="12"/>
      <c r="DLX206" s="18"/>
      <c r="DLY206" s="7"/>
      <c r="DLZ206" s="49"/>
      <c r="DMA206" s="12"/>
      <c r="DMB206" s="18"/>
      <c r="DMC206" s="7"/>
      <c r="DMD206" s="49"/>
      <c r="DME206" s="12"/>
      <c r="DMF206" s="18"/>
      <c r="DMG206" s="7"/>
      <c r="DMH206" s="49"/>
      <c r="DMI206" s="12"/>
      <c r="DMJ206" s="18"/>
      <c r="DMK206" s="7"/>
      <c r="DML206" s="49"/>
      <c r="DMM206" s="12"/>
      <c r="DMN206" s="18"/>
      <c r="DMO206" s="7"/>
      <c r="DMP206" s="49"/>
      <c r="DMQ206" s="12"/>
      <c r="DMR206" s="18"/>
      <c r="DMS206" s="7"/>
      <c r="DMT206" s="49"/>
      <c r="DMU206" s="12"/>
      <c r="DMV206" s="18"/>
      <c r="DMW206" s="7"/>
      <c r="DMX206" s="49"/>
      <c r="DMY206" s="12"/>
      <c r="DMZ206" s="18"/>
      <c r="DNA206" s="7"/>
      <c r="DNB206" s="49"/>
      <c r="DNC206" s="12"/>
      <c r="DND206" s="18"/>
      <c r="DNE206" s="7"/>
      <c r="DNF206" s="49"/>
      <c r="DNG206" s="12"/>
      <c r="DNH206" s="18"/>
      <c r="DNI206" s="7"/>
      <c r="DNJ206" s="49"/>
      <c r="DNK206" s="12"/>
      <c r="DNL206" s="18"/>
      <c r="DNM206" s="7"/>
      <c r="DNN206" s="49"/>
      <c r="DNO206" s="12"/>
      <c r="DNP206" s="18"/>
      <c r="DNQ206" s="7"/>
      <c r="DNR206" s="49"/>
      <c r="DNS206" s="12"/>
      <c r="DNT206" s="18"/>
      <c r="DNU206" s="7"/>
      <c r="DNV206" s="49"/>
      <c r="DNW206" s="12"/>
      <c r="DNX206" s="18"/>
      <c r="DNY206" s="7"/>
      <c r="DNZ206" s="49"/>
      <c r="DOA206" s="12"/>
      <c r="DOB206" s="18"/>
      <c r="DOC206" s="7"/>
      <c r="DOD206" s="49"/>
      <c r="DOE206" s="12"/>
      <c r="DOF206" s="18"/>
      <c r="DOG206" s="7"/>
      <c r="DOH206" s="49"/>
      <c r="DOI206" s="12"/>
      <c r="DOJ206" s="18"/>
      <c r="DOK206" s="7"/>
      <c r="DOL206" s="49"/>
      <c r="DOM206" s="12"/>
      <c r="DON206" s="18"/>
      <c r="DOO206" s="7"/>
      <c r="DOP206" s="49"/>
      <c r="DOQ206" s="12"/>
      <c r="DOR206" s="18"/>
      <c r="DOS206" s="7"/>
      <c r="DOT206" s="49"/>
      <c r="DOU206" s="12"/>
      <c r="DOV206" s="18"/>
      <c r="DOW206" s="7"/>
      <c r="DOX206" s="49"/>
      <c r="DOY206" s="12"/>
      <c r="DOZ206" s="18"/>
      <c r="DPA206" s="7"/>
      <c r="DPB206" s="49"/>
      <c r="DPC206" s="12"/>
      <c r="DPD206" s="18"/>
      <c r="DPE206" s="7"/>
      <c r="DPF206" s="49"/>
      <c r="DPG206" s="12"/>
      <c r="DPH206" s="18"/>
      <c r="DPI206" s="7"/>
      <c r="DPJ206" s="49"/>
      <c r="DPK206" s="12"/>
      <c r="DPL206" s="18"/>
      <c r="DPM206" s="7"/>
      <c r="DPN206" s="49"/>
      <c r="DPO206" s="12"/>
      <c r="DPP206" s="18"/>
      <c r="DPQ206" s="7"/>
      <c r="DPR206" s="49"/>
      <c r="DPS206" s="12"/>
      <c r="DPT206" s="18"/>
      <c r="DPU206" s="7"/>
      <c r="DPV206" s="49"/>
      <c r="DPW206" s="12"/>
      <c r="DPX206" s="18"/>
      <c r="DPY206" s="7"/>
      <c r="DPZ206" s="49"/>
      <c r="DQA206" s="12"/>
      <c r="DQB206" s="18"/>
      <c r="DQC206" s="7"/>
      <c r="DQD206" s="49"/>
      <c r="DQE206" s="12"/>
      <c r="DQF206" s="18"/>
      <c r="DQG206" s="7"/>
      <c r="DQH206" s="49"/>
      <c r="DQI206" s="12"/>
      <c r="DQJ206" s="18"/>
      <c r="DQK206" s="7"/>
      <c r="DQL206" s="49"/>
      <c r="DQM206" s="12"/>
      <c r="DQN206" s="18"/>
      <c r="DQO206" s="7"/>
      <c r="DQP206" s="49"/>
      <c r="DQQ206" s="12"/>
      <c r="DQR206" s="18"/>
      <c r="DQS206" s="7"/>
      <c r="DQT206" s="49"/>
      <c r="DQU206" s="12"/>
      <c r="DQV206" s="18"/>
      <c r="DQW206" s="7"/>
      <c r="DQX206" s="49"/>
      <c r="DQY206" s="12"/>
      <c r="DQZ206" s="18"/>
      <c r="DRA206" s="7"/>
      <c r="DRB206" s="49"/>
      <c r="DRC206" s="12"/>
      <c r="DRD206" s="18"/>
      <c r="DRE206" s="7"/>
      <c r="DRF206" s="49"/>
      <c r="DRG206" s="12"/>
      <c r="DRH206" s="18"/>
      <c r="DRI206" s="7"/>
      <c r="DRJ206" s="49"/>
      <c r="DRK206" s="12"/>
      <c r="DRL206" s="18"/>
      <c r="DRM206" s="7"/>
      <c r="DRN206" s="49"/>
      <c r="DRO206" s="12"/>
      <c r="DRP206" s="18"/>
      <c r="DRQ206" s="7"/>
      <c r="DRR206" s="49"/>
      <c r="DRS206" s="12"/>
      <c r="DRT206" s="18"/>
      <c r="DRU206" s="7"/>
      <c r="DRV206" s="49"/>
      <c r="DRW206" s="12"/>
      <c r="DRX206" s="18"/>
      <c r="DRY206" s="7"/>
      <c r="DRZ206" s="49"/>
      <c r="DSA206" s="12"/>
      <c r="DSB206" s="18"/>
      <c r="DSC206" s="7"/>
      <c r="DSD206" s="49"/>
      <c r="DSE206" s="12"/>
      <c r="DSF206" s="18"/>
      <c r="DSG206" s="7"/>
      <c r="DSH206" s="49"/>
      <c r="DSI206" s="12"/>
      <c r="DSJ206" s="18"/>
      <c r="DSK206" s="7"/>
      <c r="DSL206" s="49"/>
      <c r="DSM206" s="12"/>
      <c r="DSN206" s="18"/>
      <c r="DSO206" s="7"/>
      <c r="DSP206" s="49"/>
      <c r="DSQ206" s="12"/>
      <c r="DSR206" s="18"/>
      <c r="DSS206" s="7"/>
      <c r="DST206" s="49"/>
      <c r="DSU206" s="12"/>
      <c r="DSV206" s="18"/>
      <c r="DSW206" s="7"/>
      <c r="DSX206" s="49"/>
      <c r="DSY206" s="12"/>
      <c r="DSZ206" s="18"/>
      <c r="DTA206" s="7"/>
      <c r="DTB206" s="49"/>
      <c r="DTC206" s="12"/>
      <c r="DTD206" s="18"/>
      <c r="DTE206" s="7"/>
      <c r="DTF206" s="49"/>
      <c r="DTG206" s="12"/>
      <c r="DTH206" s="18"/>
      <c r="DTI206" s="7"/>
      <c r="DTJ206" s="49"/>
      <c r="DTK206" s="12"/>
      <c r="DTL206" s="18"/>
      <c r="DTM206" s="7"/>
      <c r="DTN206" s="49"/>
      <c r="DTO206" s="12"/>
      <c r="DTP206" s="18"/>
      <c r="DTQ206" s="7"/>
      <c r="DTR206" s="49"/>
      <c r="DTS206" s="12"/>
      <c r="DTT206" s="18"/>
      <c r="DTU206" s="7"/>
      <c r="DTV206" s="49"/>
      <c r="DTW206" s="12"/>
      <c r="DTX206" s="18"/>
      <c r="DTY206" s="7"/>
      <c r="DTZ206" s="49"/>
      <c r="DUA206" s="12"/>
      <c r="DUB206" s="18"/>
      <c r="DUC206" s="7"/>
      <c r="DUD206" s="49"/>
      <c r="DUE206" s="12"/>
      <c r="DUF206" s="18"/>
      <c r="DUG206" s="7"/>
      <c r="DUH206" s="49"/>
      <c r="DUI206" s="12"/>
      <c r="DUJ206" s="18"/>
      <c r="DUK206" s="7"/>
      <c r="DUL206" s="49"/>
      <c r="DUM206" s="12"/>
      <c r="DUN206" s="18"/>
      <c r="DUO206" s="7"/>
      <c r="DUP206" s="49"/>
      <c r="DUQ206" s="12"/>
      <c r="DUR206" s="18"/>
      <c r="DUS206" s="7"/>
      <c r="DUT206" s="49"/>
      <c r="DUU206" s="12"/>
      <c r="DUV206" s="18"/>
      <c r="DUW206" s="7"/>
      <c r="DUX206" s="49"/>
      <c r="DUY206" s="12"/>
      <c r="DUZ206" s="18"/>
      <c r="DVA206" s="7"/>
      <c r="DVB206" s="49"/>
      <c r="DVC206" s="12"/>
      <c r="DVD206" s="18"/>
      <c r="DVE206" s="7"/>
      <c r="DVF206" s="49"/>
      <c r="DVG206" s="12"/>
      <c r="DVH206" s="18"/>
      <c r="DVI206" s="7"/>
      <c r="DVJ206" s="49"/>
      <c r="DVK206" s="12"/>
      <c r="DVL206" s="18"/>
      <c r="DVM206" s="7"/>
      <c r="DVN206" s="49"/>
      <c r="DVO206" s="12"/>
      <c r="DVP206" s="18"/>
      <c r="DVQ206" s="7"/>
      <c r="DVR206" s="49"/>
      <c r="DVS206" s="12"/>
      <c r="DVT206" s="18"/>
      <c r="DVU206" s="7"/>
      <c r="DVV206" s="49"/>
      <c r="DVW206" s="12"/>
      <c r="DVX206" s="18"/>
      <c r="DVY206" s="7"/>
      <c r="DVZ206" s="49"/>
      <c r="DWA206" s="12"/>
      <c r="DWB206" s="18"/>
      <c r="DWC206" s="7"/>
      <c r="DWD206" s="49"/>
      <c r="DWE206" s="12"/>
      <c r="DWF206" s="18"/>
      <c r="DWG206" s="7"/>
      <c r="DWH206" s="49"/>
      <c r="DWI206" s="12"/>
      <c r="DWJ206" s="18"/>
      <c r="DWK206" s="7"/>
      <c r="DWL206" s="49"/>
      <c r="DWM206" s="12"/>
      <c r="DWN206" s="18"/>
      <c r="DWO206" s="7"/>
      <c r="DWP206" s="49"/>
      <c r="DWQ206" s="12"/>
      <c r="DWR206" s="18"/>
      <c r="DWS206" s="7"/>
      <c r="DWT206" s="49"/>
      <c r="DWU206" s="12"/>
      <c r="DWV206" s="18"/>
      <c r="DWW206" s="7"/>
      <c r="DWX206" s="49"/>
      <c r="DWY206" s="12"/>
      <c r="DWZ206" s="18"/>
      <c r="DXA206" s="7"/>
      <c r="DXB206" s="49"/>
      <c r="DXC206" s="12"/>
      <c r="DXD206" s="18"/>
      <c r="DXE206" s="7"/>
      <c r="DXF206" s="49"/>
      <c r="DXG206" s="12"/>
      <c r="DXH206" s="18"/>
      <c r="DXI206" s="7"/>
      <c r="DXJ206" s="49"/>
      <c r="DXK206" s="12"/>
      <c r="DXL206" s="18"/>
      <c r="DXM206" s="7"/>
      <c r="DXN206" s="49"/>
      <c r="DXO206" s="12"/>
      <c r="DXP206" s="18"/>
      <c r="DXQ206" s="7"/>
      <c r="DXR206" s="49"/>
      <c r="DXS206" s="12"/>
      <c r="DXT206" s="18"/>
      <c r="DXU206" s="7"/>
      <c r="DXV206" s="49"/>
      <c r="DXW206" s="12"/>
      <c r="DXX206" s="18"/>
      <c r="DXY206" s="7"/>
      <c r="DXZ206" s="49"/>
      <c r="DYA206" s="12"/>
      <c r="DYB206" s="18"/>
      <c r="DYC206" s="7"/>
      <c r="DYD206" s="49"/>
      <c r="DYE206" s="12"/>
      <c r="DYF206" s="18"/>
      <c r="DYG206" s="7"/>
      <c r="DYH206" s="49"/>
      <c r="DYI206" s="12"/>
      <c r="DYJ206" s="18"/>
      <c r="DYK206" s="7"/>
      <c r="DYL206" s="49"/>
      <c r="DYM206" s="12"/>
      <c r="DYN206" s="18"/>
      <c r="DYO206" s="7"/>
      <c r="DYP206" s="49"/>
      <c r="DYQ206" s="12"/>
      <c r="DYR206" s="18"/>
      <c r="DYS206" s="7"/>
      <c r="DYT206" s="49"/>
      <c r="DYU206" s="12"/>
      <c r="DYV206" s="18"/>
      <c r="DYW206" s="7"/>
      <c r="DYX206" s="49"/>
      <c r="DYY206" s="12"/>
      <c r="DYZ206" s="18"/>
      <c r="DZA206" s="7"/>
      <c r="DZB206" s="49"/>
      <c r="DZC206" s="12"/>
      <c r="DZD206" s="18"/>
      <c r="DZE206" s="7"/>
      <c r="DZF206" s="49"/>
      <c r="DZG206" s="12"/>
      <c r="DZH206" s="18"/>
      <c r="DZI206" s="7"/>
      <c r="DZJ206" s="49"/>
      <c r="DZK206" s="12"/>
      <c r="DZL206" s="18"/>
      <c r="DZM206" s="7"/>
      <c r="DZN206" s="49"/>
      <c r="DZO206" s="12"/>
      <c r="DZP206" s="18"/>
      <c r="DZQ206" s="7"/>
      <c r="DZR206" s="49"/>
      <c r="DZS206" s="12"/>
      <c r="DZT206" s="18"/>
      <c r="DZU206" s="7"/>
      <c r="DZV206" s="49"/>
      <c r="DZW206" s="12"/>
      <c r="DZX206" s="18"/>
      <c r="DZY206" s="7"/>
      <c r="DZZ206" s="49"/>
      <c r="EAA206" s="12"/>
      <c r="EAB206" s="18"/>
      <c r="EAC206" s="7"/>
      <c r="EAD206" s="49"/>
      <c r="EAE206" s="12"/>
      <c r="EAF206" s="18"/>
      <c r="EAG206" s="7"/>
      <c r="EAH206" s="49"/>
      <c r="EAI206" s="12"/>
      <c r="EAJ206" s="18"/>
      <c r="EAK206" s="7"/>
      <c r="EAL206" s="49"/>
      <c r="EAM206" s="12"/>
      <c r="EAN206" s="18"/>
      <c r="EAO206" s="7"/>
      <c r="EAP206" s="49"/>
      <c r="EAQ206" s="12"/>
      <c r="EAR206" s="18"/>
      <c r="EAS206" s="7"/>
      <c r="EAT206" s="49"/>
      <c r="EAU206" s="12"/>
      <c r="EAV206" s="18"/>
      <c r="EAW206" s="7"/>
      <c r="EAX206" s="49"/>
      <c r="EAY206" s="12"/>
      <c r="EAZ206" s="18"/>
      <c r="EBA206" s="7"/>
      <c r="EBB206" s="49"/>
      <c r="EBC206" s="12"/>
      <c r="EBD206" s="18"/>
      <c r="EBE206" s="7"/>
      <c r="EBF206" s="49"/>
      <c r="EBG206" s="12"/>
      <c r="EBH206" s="18"/>
      <c r="EBI206" s="7"/>
      <c r="EBJ206" s="49"/>
      <c r="EBK206" s="12"/>
      <c r="EBL206" s="18"/>
      <c r="EBM206" s="7"/>
      <c r="EBN206" s="49"/>
      <c r="EBO206" s="12"/>
      <c r="EBP206" s="18"/>
      <c r="EBQ206" s="7"/>
      <c r="EBR206" s="49"/>
      <c r="EBS206" s="12"/>
      <c r="EBT206" s="18"/>
      <c r="EBU206" s="7"/>
      <c r="EBV206" s="49"/>
      <c r="EBW206" s="12"/>
      <c r="EBX206" s="18"/>
      <c r="EBY206" s="7"/>
      <c r="EBZ206" s="49"/>
      <c r="ECA206" s="12"/>
      <c r="ECB206" s="18"/>
      <c r="ECC206" s="7"/>
      <c r="ECD206" s="49"/>
      <c r="ECE206" s="12"/>
      <c r="ECF206" s="18"/>
      <c r="ECG206" s="7"/>
      <c r="ECH206" s="49"/>
      <c r="ECI206" s="12"/>
      <c r="ECJ206" s="18"/>
      <c r="ECK206" s="7"/>
      <c r="ECL206" s="49"/>
      <c r="ECM206" s="12"/>
      <c r="ECN206" s="18"/>
      <c r="ECO206" s="7"/>
      <c r="ECP206" s="49"/>
      <c r="ECQ206" s="12"/>
      <c r="ECR206" s="18"/>
      <c r="ECS206" s="7"/>
      <c r="ECT206" s="49"/>
      <c r="ECU206" s="12"/>
      <c r="ECV206" s="18"/>
      <c r="ECW206" s="7"/>
      <c r="ECX206" s="49"/>
      <c r="ECY206" s="12"/>
      <c r="ECZ206" s="18"/>
      <c r="EDA206" s="7"/>
      <c r="EDB206" s="49"/>
      <c r="EDC206" s="12"/>
      <c r="EDD206" s="18"/>
      <c r="EDE206" s="7"/>
      <c r="EDF206" s="49"/>
      <c r="EDG206" s="12"/>
      <c r="EDH206" s="18"/>
      <c r="EDI206" s="7"/>
      <c r="EDJ206" s="49"/>
      <c r="EDK206" s="12"/>
      <c r="EDL206" s="18"/>
      <c r="EDM206" s="7"/>
      <c r="EDN206" s="49"/>
      <c r="EDO206" s="12"/>
      <c r="EDP206" s="18"/>
      <c r="EDQ206" s="7"/>
      <c r="EDR206" s="49"/>
      <c r="EDS206" s="12"/>
      <c r="EDT206" s="18"/>
      <c r="EDU206" s="7"/>
      <c r="EDV206" s="49"/>
      <c r="EDW206" s="12"/>
      <c r="EDX206" s="18"/>
      <c r="EDY206" s="7"/>
      <c r="EDZ206" s="49"/>
      <c r="EEA206" s="12"/>
      <c r="EEB206" s="18"/>
      <c r="EEC206" s="7"/>
      <c r="EED206" s="49"/>
      <c r="EEE206" s="12"/>
      <c r="EEF206" s="18"/>
      <c r="EEG206" s="7"/>
      <c r="EEH206" s="49"/>
      <c r="EEI206" s="12"/>
      <c r="EEJ206" s="18"/>
      <c r="EEK206" s="7"/>
      <c r="EEL206" s="49"/>
      <c r="EEM206" s="12"/>
      <c r="EEN206" s="18"/>
      <c r="EEO206" s="7"/>
      <c r="EEP206" s="49"/>
      <c r="EEQ206" s="12"/>
      <c r="EER206" s="18"/>
      <c r="EES206" s="7"/>
      <c r="EET206" s="49"/>
      <c r="EEU206" s="12"/>
      <c r="EEV206" s="18"/>
      <c r="EEW206" s="7"/>
      <c r="EEX206" s="49"/>
      <c r="EEY206" s="12"/>
      <c r="EEZ206" s="18"/>
      <c r="EFA206" s="7"/>
      <c r="EFB206" s="49"/>
      <c r="EFC206" s="12"/>
      <c r="EFD206" s="18"/>
      <c r="EFE206" s="7"/>
      <c r="EFF206" s="49"/>
      <c r="EFG206" s="12"/>
      <c r="EFH206" s="18"/>
      <c r="EFI206" s="7"/>
      <c r="EFJ206" s="49"/>
      <c r="EFK206" s="12"/>
      <c r="EFL206" s="18"/>
      <c r="EFM206" s="7"/>
      <c r="EFN206" s="49"/>
      <c r="EFO206" s="12"/>
      <c r="EFP206" s="18"/>
      <c r="EFQ206" s="7"/>
      <c r="EFR206" s="49"/>
      <c r="EFS206" s="12"/>
      <c r="EFT206" s="18"/>
      <c r="EFU206" s="7"/>
      <c r="EFV206" s="49"/>
      <c r="EFW206" s="12"/>
      <c r="EFX206" s="18"/>
      <c r="EFY206" s="7"/>
      <c r="EFZ206" s="49"/>
      <c r="EGA206" s="12"/>
      <c r="EGB206" s="18"/>
      <c r="EGC206" s="7"/>
      <c r="EGD206" s="49"/>
      <c r="EGE206" s="12"/>
      <c r="EGF206" s="18"/>
      <c r="EGG206" s="7"/>
      <c r="EGH206" s="49"/>
      <c r="EGI206" s="12"/>
      <c r="EGJ206" s="18"/>
      <c r="EGK206" s="7"/>
      <c r="EGL206" s="49"/>
      <c r="EGM206" s="12"/>
      <c r="EGN206" s="18"/>
      <c r="EGO206" s="7"/>
      <c r="EGP206" s="49"/>
      <c r="EGQ206" s="12"/>
      <c r="EGR206" s="18"/>
      <c r="EGS206" s="7"/>
      <c r="EGT206" s="49"/>
      <c r="EGU206" s="12"/>
      <c r="EGV206" s="18"/>
      <c r="EGW206" s="7"/>
      <c r="EGX206" s="49"/>
      <c r="EGY206" s="12"/>
      <c r="EGZ206" s="18"/>
      <c r="EHA206" s="7"/>
      <c r="EHB206" s="49"/>
      <c r="EHC206" s="12"/>
      <c r="EHD206" s="18"/>
      <c r="EHE206" s="7"/>
      <c r="EHF206" s="49"/>
      <c r="EHG206" s="12"/>
      <c r="EHH206" s="18"/>
      <c r="EHI206" s="7"/>
      <c r="EHJ206" s="49"/>
      <c r="EHK206" s="12"/>
      <c r="EHL206" s="18"/>
      <c r="EHM206" s="7"/>
      <c r="EHN206" s="49"/>
      <c r="EHO206" s="12"/>
      <c r="EHP206" s="18"/>
      <c r="EHQ206" s="7"/>
      <c r="EHR206" s="49"/>
      <c r="EHS206" s="12"/>
      <c r="EHT206" s="18"/>
      <c r="EHU206" s="7"/>
      <c r="EHV206" s="49"/>
      <c r="EHW206" s="12"/>
      <c r="EHX206" s="18"/>
      <c r="EHY206" s="7"/>
      <c r="EHZ206" s="49"/>
      <c r="EIA206" s="12"/>
      <c r="EIB206" s="18"/>
      <c r="EIC206" s="7"/>
      <c r="EID206" s="49"/>
      <c r="EIE206" s="12"/>
      <c r="EIF206" s="18"/>
      <c r="EIG206" s="7"/>
      <c r="EIH206" s="49"/>
      <c r="EII206" s="12"/>
      <c r="EIJ206" s="18"/>
      <c r="EIK206" s="7"/>
      <c r="EIL206" s="49"/>
      <c r="EIM206" s="12"/>
      <c r="EIN206" s="18"/>
      <c r="EIO206" s="7"/>
      <c r="EIP206" s="49"/>
      <c r="EIQ206" s="12"/>
      <c r="EIR206" s="18"/>
      <c r="EIS206" s="7"/>
      <c r="EIT206" s="49"/>
      <c r="EIU206" s="12"/>
      <c r="EIV206" s="18"/>
      <c r="EIW206" s="7"/>
      <c r="EIX206" s="49"/>
      <c r="EIY206" s="12"/>
      <c r="EIZ206" s="18"/>
      <c r="EJA206" s="7"/>
      <c r="EJB206" s="49"/>
      <c r="EJC206" s="12"/>
      <c r="EJD206" s="18"/>
      <c r="EJE206" s="7"/>
      <c r="EJF206" s="49"/>
      <c r="EJG206" s="12"/>
      <c r="EJH206" s="18"/>
      <c r="EJI206" s="7"/>
      <c r="EJJ206" s="49"/>
      <c r="EJK206" s="12"/>
      <c r="EJL206" s="18"/>
      <c r="EJM206" s="7"/>
      <c r="EJN206" s="49"/>
      <c r="EJO206" s="12"/>
      <c r="EJP206" s="18"/>
      <c r="EJQ206" s="7"/>
      <c r="EJR206" s="49"/>
      <c r="EJS206" s="12"/>
      <c r="EJT206" s="18"/>
      <c r="EJU206" s="7"/>
      <c r="EJV206" s="49"/>
      <c r="EJW206" s="12"/>
      <c r="EJX206" s="18"/>
      <c r="EJY206" s="7"/>
      <c r="EJZ206" s="49"/>
      <c r="EKA206" s="12"/>
      <c r="EKB206" s="18"/>
      <c r="EKC206" s="7"/>
      <c r="EKD206" s="49"/>
      <c r="EKE206" s="12"/>
      <c r="EKF206" s="18"/>
      <c r="EKG206" s="7"/>
      <c r="EKH206" s="49"/>
      <c r="EKI206" s="12"/>
      <c r="EKJ206" s="18"/>
      <c r="EKK206" s="7"/>
      <c r="EKL206" s="49"/>
      <c r="EKM206" s="12"/>
      <c r="EKN206" s="18"/>
      <c r="EKO206" s="7"/>
      <c r="EKP206" s="49"/>
      <c r="EKQ206" s="12"/>
      <c r="EKR206" s="18"/>
      <c r="EKS206" s="7"/>
      <c r="EKT206" s="49"/>
      <c r="EKU206" s="12"/>
      <c r="EKV206" s="18"/>
      <c r="EKW206" s="7"/>
      <c r="EKX206" s="49"/>
      <c r="EKY206" s="12"/>
      <c r="EKZ206" s="18"/>
      <c r="ELA206" s="7"/>
      <c r="ELB206" s="49"/>
      <c r="ELC206" s="12"/>
      <c r="ELD206" s="18"/>
      <c r="ELE206" s="7"/>
      <c r="ELF206" s="49"/>
      <c r="ELG206" s="12"/>
      <c r="ELH206" s="18"/>
      <c r="ELI206" s="7"/>
      <c r="ELJ206" s="49"/>
      <c r="ELK206" s="12"/>
      <c r="ELL206" s="18"/>
      <c r="ELM206" s="7"/>
      <c r="ELN206" s="49"/>
      <c r="ELO206" s="12"/>
      <c r="ELP206" s="18"/>
      <c r="ELQ206" s="7"/>
      <c r="ELR206" s="49"/>
      <c r="ELS206" s="12"/>
      <c r="ELT206" s="18"/>
      <c r="ELU206" s="7"/>
      <c r="ELV206" s="49"/>
      <c r="ELW206" s="12"/>
      <c r="ELX206" s="18"/>
      <c r="ELY206" s="7"/>
      <c r="ELZ206" s="49"/>
      <c r="EMA206" s="12"/>
      <c r="EMB206" s="18"/>
      <c r="EMC206" s="7"/>
      <c r="EMD206" s="49"/>
      <c r="EME206" s="12"/>
      <c r="EMF206" s="18"/>
      <c r="EMG206" s="7"/>
      <c r="EMH206" s="49"/>
      <c r="EMI206" s="12"/>
      <c r="EMJ206" s="18"/>
      <c r="EMK206" s="7"/>
      <c r="EML206" s="49"/>
      <c r="EMM206" s="12"/>
      <c r="EMN206" s="18"/>
      <c r="EMO206" s="7"/>
      <c r="EMP206" s="49"/>
      <c r="EMQ206" s="12"/>
      <c r="EMR206" s="18"/>
      <c r="EMS206" s="7"/>
      <c r="EMT206" s="49"/>
      <c r="EMU206" s="12"/>
      <c r="EMV206" s="18"/>
      <c r="EMW206" s="7"/>
      <c r="EMX206" s="49"/>
      <c r="EMY206" s="12"/>
      <c r="EMZ206" s="18"/>
      <c r="ENA206" s="7"/>
      <c r="ENB206" s="49"/>
      <c r="ENC206" s="12"/>
      <c r="END206" s="18"/>
      <c r="ENE206" s="7"/>
      <c r="ENF206" s="49"/>
      <c r="ENG206" s="12"/>
      <c r="ENH206" s="18"/>
      <c r="ENI206" s="7"/>
      <c r="ENJ206" s="49"/>
      <c r="ENK206" s="12"/>
      <c r="ENL206" s="18"/>
      <c r="ENM206" s="7"/>
      <c r="ENN206" s="49"/>
      <c r="ENO206" s="12"/>
      <c r="ENP206" s="18"/>
      <c r="ENQ206" s="7"/>
      <c r="ENR206" s="49"/>
      <c r="ENS206" s="12"/>
      <c r="ENT206" s="18"/>
      <c r="ENU206" s="7"/>
      <c r="ENV206" s="49"/>
      <c r="ENW206" s="12"/>
      <c r="ENX206" s="18"/>
      <c r="ENY206" s="7"/>
      <c r="ENZ206" s="49"/>
      <c r="EOA206" s="12"/>
      <c r="EOB206" s="18"/>
      <c r="EOC206" s="7"/>
      <c r="EOD206" s="49"/>
      <c r="EOE206" s="12"/>
      <c r="EOF206" s="18"/>
      <c r="EOG206" s="7"/>
      <c r="EOH206" s="49"/>
      <c r="EOI206" s="12"/>
      <c r="EOJ206" s="18"/>
      <c r="EOK206" s="7"/>
      <c r="EOL206" s="49"/>
      <c r="EOM206" s="12"/>
      <c r="EON206" s="18"/>
      <c r="EOO206" s="7"/>
      <c r="EOP206" s="49"/>
      <c r="EOQ206" s="12"/>
      <c r="EOR206" s="18"/>
      <c r="EOS206" s="7"/>
      <c r="EOT206" s="49"/>
      <c r="EOU206" s="12"/>
      <c r="EOV206" s="18"/>
      <c r="EOW206" s="7"/>
      <c r="EOX206" s="49"/>
      <c r="EOY206" s="12"/>
      <c r="EOZ206" s="18"/>
      <c r="EPA206" s="7"/>
      <c r="EPB206" s="49"/>
      <c r="EPC206" s="12"/>
      <c r="EPD206" s="18"/>
      <c r="EPE206" s="7"/>
      <c r="EPF206" s="49"/>
      <c r="EPG206" s="12"/>
      <c r="EPH206" s="18"/>
      <c r="EPI206" s="7"/>
      <c r="EPJ206" s="49"/>
      <c r="EPK206" s="12"/>
      <c r="EPL206" s="18"/>
      <c r="EPM206" s="7"/>
      <c r="EPN206" s="49"/>
      <c r="EPO206" s="12"/>
      <c r="EPP206" s="18"/>
      <c r="EPQ206" s="7"/>
      <c r="EPR206" s="49"/>
      <c r="EPS206" s="12"/>
      <c r="EPT206" s="18"/>
      <c r="EPU206" s="7"/>
      <c r="EPV206" s="49"/>
      <c r="EPW206" s="12"/>
      <c r="EPX206" s="18"/>
      <c r="EPY206" s="7"/>
      <c r="EPZ206" s="49"/>
      <c r="EQA206" s="12"/>
      <c r="EQB206" s="18"/>
      <c r="EQC206" s="7"/>
      <c r="EQD206" s="49"/>
      <c r="EQE206" s="12"/>
      <c r="EQF206" s="18"/>
      <c r="EQG206" s="7"/>
      <c r="EQH206" s="49"/>
      <c r="EQI206" s="12"/>
      <c r="EQJ206" s="18"/>
      <c r="EQK206" s="7"/>
      <c r="EQL206" s="49"/>
      <c r="EQM206" s="12"/>
      <c r="EQN206" s="18"/>
      <c r="EQO206" s="7"/>
      <c r="EQP206" s="49"/>
      <c r="EQQ206" s="12"/>
      <c r="EQR206" s="18"/>
      <c r="EQS206" s="7"/>
      <c r="EQT206" s="49"/>
      <c r="EQU206" s="12"/>
      <c r="EQV206" s="18"/>
      <c r="EQW206" s="7"/>
      <c r="EQX206" s="49"/>
      <c r="EQY206" s="12"/>
      <c r="EQZ206" s="18"/>
      <c r="ERA206" s="7"/>
      <c r="ERB206" s="49"/>
      <c r="ERC206" s="12"/>
      <c r="ERD206" s="18"/>
      <c r="ERE206" s="7"/>
      <c r="ERF206" s="49"/>
      <c r="ERG206" s="12"/>
      <c r="ERH206" s="18"/>
      <c r="ERI206" s="7"/>
      <c r="ERJ206" s="49"/>
      <c r="ERK206" s="12"/>
      <c r="ERL206" s="18"/>
      <c r="ERM206" s="7"/>
      <c r="ERN206" s="49"/>
      <c r="ERO206" s="12"/>
      <c r="ERP206" s="18"/>
      <c r="ERQ206" s="7"/>
      <c r="ERR206" s="49"/>
      <c r="ERS206" s="12"/>
      <c r="ERT206" s="18"/>
      <c r="ERU206" s="7"/>
      <c r="ERV206" s="49"/>
      <c r="ERW206" s="12"/>
      <c r="ERX206" s="18"/>
      <c r="ERY206" s="7"/>
      <c r="ERZ206" s="49"/>
      <c r="ESA206" s="12"/>
      <c r="ESB206" s="18"/>
      <c r="ESC206" s="7"/>
      <c r="ESD206" s="49"/>
      <c r="ESE206" s="12"/>
      <c r="ESF206" s="18"/>
      <c r="ESG206" s="7"/>
      <c r="ESH206" s="49"/>
      <c r="ESI206" s="12"/>
      <c r="ESJ206" s="18"/>
      <c r="ESK206" s="7"/>
      <c r="ESL206" s="49"/>
      <c r="ESM206" s="12"/>
      <c r="ESN206" s="18"/>
      <c r="ESO206" s="7"/>
      <c r="ESP206" s="49"/>
      <c r="ESQ206" s="12"/>
      <c r="ESR206" s="18"/>
      <c r="ESS206" s="7"/>
      <c r="EST206" s="49"/>
      <c r="ESU206" s="12"/>
      <c r="ESV206" s="18"/>
      <c r="ESW206" s="7"/>
      <c r="ESX206" s="49"/>
      <c r="ESY206" s="12"/>
      <c r="ESZ206" s="18"/>
      <c r="ETA206" s="7"/>
      <c r="ETB206" s="49"/>
      <c r="ETC206" s="12"/>
      <c r="ETD206" s="18"/>
      <c r="ETE206" s="7"/>
      <c r="ETF206" s="49"/>
      <c r="ETG206" s="12"/>
      <c r="ETH206" s="18"/>
      <c r="ETI206" s="7"/>
      <c r="ETJ206" s="49"/>
      <c r="ETK206" s="12"/>
      <c r="ETL206" s="18"/>
      <c r="ETM206" s="7"/>
      <c r="ETN206" s="49"/>
      <c r="ETO206" s="12"/>
      <c r="ETP206" s="18"/>
      <c r="ETQ206" s="7"/>
      <c r="ETR206" s="49"/>
      <c r="ETS206" s="12"/>
      <c r="ETT206" s="18"/>
      <c r="ETU206" s="7"/>
      <c r="ETV206" s="49"/>
      <c r="ETW206" s="12"/>
      <c r="ETX206" s="18"/>
      <c r="ETY206" s="7"/>
      <c r="ETZ206" s="49"/>
      <c r="EUA206" s="12"/>
      <c r="EUB206" s="18"/>
      <c r="EUC206" s="7"/>
      <c r="EUD206" s="49"/>
      <c r="EUE206" s="12"/>
      <c r="EUF206" s="18"/>
      <c r="EUG206" s="7"/>
      <c r="EUH206" s="49"/>
      <c r="EUI206" s="12"/>
      <c r="EUJ206" s="18"/>
      <c r="EUK206" s="7"/>
      <c r="EUL206" s="49"/>
      <c r="EUM206" s="12"/>
      <c r="EUN206" s="18"/>
      <c r="EUO206" s="7"/>
      <c r="EUP206" s="49"/>
      <c r="EUQ206" s="12"/>
      <c r="EUR206" s="18"/>
      <c r="EUS206" s="7"/>
      <c r="EUT206" s="49"/>
      <c r="EUU206" s="12"/>
      <c r="EUV206" s="18"/>
      <c r="EUW206" s="7"/>
      <c r="EUX206" s="49"/>
      <c r="EUY206" s="12"/>
      <c r="EUZ206" s="18"/>
      <c r="EVA206" s="7"/>
      <c r="EVB206" s="49"/>
      <c r="EVC206" s="12"/>
      <c r="EVD206" s="18"/>
      <c r="EVE206" s="7"/>
      <c r="EVF206" s="49"/>
      <c r="EVG206" s="12"/>
      <c r="EVH206" s="18"/>
      <c r="EVI206" s="7"/>
      <c r="EVJ206" s="49"/>
      <c r="EVK206" s="12"/>
      <c r="EVL206" s="18"/>
      <c r="EVM206" s="7"/>
      <c r="EVN206" s="49"/>
      <c r="EVO206" s="12"/>
      <c r="EVP206" s="18"/>
      <c r="EVQ206" s="7"/>
      <c r="EVR206" s="49"/>
      <c r="EVS206" s="12"/>
      <c r="EVT206" s="18"/>
      <c r="EVU206" s="7"/>
      <c r="EVV206" s="49"/>
      <c r="EVW206" s="12"/>
      <c r="EVX206" s="18"/>
      <c r="EVY206" s="7"/>
      <c r="EVZ206" s="49"/>
      <c r="EWA206" s="12"/>
      <c r="EWB206" s="18"/>
      <c r="EWC206" s="7"/>
      <c r="EWD206" s="49"/>
      <c r="EWE206" s="12"/>
      <c r="EWF206" s="18"/>
      <c r="EWG206" s="7"/>
      <c r="EWH206" s="49"/>
      <c r="EWI206" s="12"/>
      <c r="EWJ206" s="18"/>
      <c r="EWK206" s="7"/>
      <c r="EWL206" s="49"/>
      <c r="EWM206" s="12"/>
      <c r="EWN206" s="18"/>
      <c r="EWO206" s="7"/>
      <c r="EWP206" s="49"/>
      <c r="EWQ206" s="12"/>
      <c r="EWR206" s="18"/>
      <c r="EWS206" s="7"/>
      <c r="EWT206" s="49"/>
      <c r="EWU206" s="12"/>
      <c r="EWV206" s="18"/>
      <c r="EWW206" s="7"/>
      <c r="EWX206" s="49"/>
      <c r="EWY206" s="12"/>
      <c r="EWZ206" s="18"/>
      <c r="EXA206" s="7"/>
      <c r="EXB206" s="49"/>
      <c r="EXC206" s="12"/>
      <c r="EXD206" s="18"/>
      <c r="EXE206" s="7"/>
      <c r="EXF206" s="49"/>
      <c r="EXG206" s="12"/>
      <c r="EXH206" s="18"/>
      <c r="EXI206" s="7"/>
      <c r="EXJ206" s="49"/>
      <c r="EXK206" s="12"/>
      <c r="EXL206" s="18"/>
      <c r="EXM206" s="7"/>
      <c r="EXN206" s="49"/>
      <c r="EXO206" s="12"/>
      <c r="EXP206" s="18"/>
      <c r="EXQ206" s="7"/>
      <c r="EXR206" s="49"/>
      <c r="EXS206" s="12"/>
      <c r="EXT206" s="18"/>
      <c r="EXU206" s="7"/>
      <c r="EXV206" s="49"/>
      <c r="EXW206" s="12"/>
      <c r="EXX206" s="18"/>
      <c r="EXY206" s="7"/>
      <c r="EXZ206" s="49"/>
      <c r="EYA206" s="12"/>
      <c r="EYB206" s="18"/>
      <c r="EYC206" s="7"/>
      <c r="EYD206" s="49"/>
      <c r="EYE206" s="12"/>
      <c r="EYF206" s="18"/>
      <c r="EYG206" s="7"/>
      <c r="EYH206" s="49"/>
      <c r="EYI206" s="12"/>
      <c r="EYJ206" s="18"/>
      <c r="EYK206" s="7"/>
      <c r="EYL206" s="49"/>
      <c r="EYM206" s="12"/>
      <c r="EYN206" s="18"/>
      <c r="EYO206" s="7"/>
      <c r="EYP206" s="49"/>
      <c r="EYQ206" s="12"/>
      <c r="EYR206" s="18"/>
      <c r="EYS206" s="7"/>
      <c r="EYT206" s="49"/>
      <c r="EYU206" s="12"/>
      <c r="EYV206" s="18"/>
      <c r="EYW206" s="7"/>
      <c r="EYX206" s="49"/>
      <c r="EYY206" s="12"/>
      <c r="EYZ206" s="18"/>
      <c r="EZA206" s="7"/>
      <c r="EZB206" s="49"/>
      <c r="EZC206" s="12"/>
      <c r="EZD206" s="18"/>
      <c r="EZE206" s="7"/>
      <c r="EZF206" s="49"/>
      <c r="EZG206" s="12"/>
      <c r="EZH206" s="18"/>
      <c r="EZI206" s="7"/>
      <c r="EZJ206" s="49"/>
      <c r="EZK206" s="12"/>
      <c r="EZL206" s="18"/>
      <c r="EZM206" s="7"/>
      <c r="EZN206" s="49"/>
      <c r="EZO206" s="12"/>
      <c r="EZP206" s="18"/>
      <c r="EZQ206" s="7"/>
      <c r="EZR206" s="49"/>
      <c r="EZS206" s="12"/>
      <c r="EZT206" s="18"/>
      <c r="EZU206" s="7"/>
      <c r="EZV206" s="49"/>
      <c r="EZW206" s="12"/>
      <c r="EZX206" s="18"/>
      <c r="EZY206" s="7"/>
      <c r="EZZ206" s="49"/>
      <c r="FAA206" s="12"/>
      <c r="FAB206" s="18"/>
      <c r="FAC206" s="7"/>
      <c r="FAD206" s="49"/>
      <c r="FAE206" s="12"/>
      <c r="FAF206" s="18"/>
      <c r="FAG206" s="7"/>
      <c r="FAH206" s="49"/>
      <c r="FAI206" s="12"/>
      <c r="FAJ206" s="18"/>
      <c r="FAK206" s="7"/>
      <c r="FAL206" s="49"/>
      <c r="FAM206" s="12"/>
      <c r="FAN206" s="18"/>
      <c r="FAO206" s="7"/>
      <c r="FAP206" s="49"/>
      <c r="FAQ206" s="12"/>
      <c r="FAR206" s="18"/>
      <c r="FAS206" s="7"/>
      <c r="FAT206" s="49"/>
      <c r="FAU206" s="12"/>
      <c r="FAV206" s="18"/>
      <c r="FAW206" s="7"/>
      <c r="FAX206" s="49"/>
      <c r="FAY206" s="12"/>
      <c r="FAZ206" s="18"/>
      <c r="FBA206" s="7"/>
      <c r="FBB206" s="49"/>
      <c r="FBC206" s="12"/>
      <c r="FBD206" s="18"/>
      <c r="FBE206" s="7"/>
      <c r="FBF206" s="49"/>
      <c r="FBG206" s="12"/>
      <c r="FBH206" s="18"/>
      <c r="FBI206" s="7"/>
      <c r="FBJ206" s="49"/>
      <c r="FBK206" s="12"/>
      <c r="FBL206" s="18"/>
      <c r="FBM206" s="7"/>
      <c r="FBN206" s="49"/>
      <c r="FBO206" s="12"/>
      <c r="FBP206" s="18"/>
      <c r="FBQ206" s="7"/>
      <c r="FBR206" s="49"/>
      <c r="FBS206" s="12"/>
      <c r="FBT206" s="18"/>
      <c r="FBU206" s="7"/>
      <c r="FBV206" s="49"/>
      <c r="FBW206" s="12"/>
      <c r="FBX206" s="18"/>
      <c r="FBY206" s="7"/>
      <c r="FBZ206" s="49"/>
      <c r="FCA206" s="12"/>
      <c r="FCB206" s="18"/>
      <c r="FCC206" s="7"/>
      <c r="FCD206" s="49"/>
      <c r="FCE206" s="12"/>
      <c r="FCF206" s="18"/>
      <c r="FCG206" s="7"/>
      <c r="FCH206" s="49"/>
      <c r="FCI206" s="12"/>
      <c r="FCJ206" s="18"/>
      <c r="FCK206" s="7"/>
      <c r="FCL206" s="49"/>
      <c r="FCM206" s="12"/>
      <c r="FCN206" s="18"/>
      <c r="FCO206" s="7"/>
      <c r="FCP206" s="49"/>
      <c r="FCQ206" s="12"/>
      <c r="FCR206" s="18"/>
      <c r="FCS206" s="7"/>
      <c r="FCT206" s="49"/>
      <c r="FCU206" s="12"/>
      <c r="FCV206" s="18"/>
      <c r="FCW206" s="7"/>
      <c r="FCX206" s="49"/>
      <c r="FCY206" s="12"/>
      <c r="FCZ206" s="18"/>
      <c r="FDA206" s="7"/>
      <c r="FDB206" s="49"/>
      <c r="FDC206" s="12"/>
      <c r="FDD206" s="18"/>
      <c r="FDE206" s="7"/>
      <c r="FDF206" s="49"/>
      <c r="FDG206" s="12"/>
      <c r="FDH206" s="18"/>
      <c r="FDI206" s="7"/>
      <c r="FDJ206" s="49"/>
      <c r="FDK206" s="12"/>
      <c r="FDL206" s="18"/>
      <c r="FDM206" s="7"/>
      <c r="FDN206" s="49"/>
      <c r="FDO206" s="12"/>
      <c r="FDP206" s="18"/>
      <c r="FDQ206" s="7"/>
      <c r="FDR206" s="49"/>
      <c r="FDS206" s="12"/>
      <c r="FDT206" s="18"/>
      <c r="FDU206" s="7"/>
      <c r="FDV206" s="49"/>
      <c r="FDW206" s="12"/>
      <c r="FDX206" s="18"/>
      <c r="FDY206" s="7"/>
      <c r="FDZ206" s="49"/>
      <c r="FEA206" s="12"/>
      <c r="FEB206" s="18"/>
      <c r="FEC206" s="7"/>
      <c r="FED206" s="49"/>
      <c r="FEE206" s="12"/>
      <c r="FEF206" s="18"/>
      <c r="FEG206" s="7"/>
      <c r="FEH206" s="49"/>
      <c r="FEI206" s="12"/>
      <c r="FEJ206" s="18"/>
      <c r="FEK206" s="7"/>
      <c r="FEL206" s="49"/>
      <c r="FEM206" s="12"/>
      <c r="FEN206" s="18"/>
      <c r="FEO206" s="7"/>
      <c r="FEP206" s="49"/>
      <c r="FEQ206" s="12"/>
      <c r="FER206" s="18"/>
      <c r="FES206" s="7"/>
      <c r="FET206" s="49"/>
      <c r="FEU206" s="12"/>
      <c r="FEV206" s="18"/>
      <c r="FEW206" s="7"/>
      <c r="FEX206" s="49"/>
      <c r="FEY206" s="12"/>
      <c r="FEZ206" s="18"/>
      <c r="FFA206" s="7"/>
      <c r="FFB206" s="49"/>
      <c r="FFC206" s="12"/>
      <c r="FFD206" s="18"/>
      <c r="FFE206" s="7"/>
      <c r="FFF206" s="49"/>
      <c r="FFG206" s="12"/>
      <c r="FFH206" s="18"/>
      <c r="FFI206" s="7"/>
      <c r="FFJ206" s="49"/>
      <c r="FFK206" s="12"/>
      <c r="FFL206" s="18"/>
      <c r="FFM206" s="7"/>
      <c r="FFN206" s="49"/>
      <c r="FFO206" s="12"/>
      <c r="FFP206" s="18"/>
      <c r="FFQ206" s="7"/>
      <c r="FFR206" s="49"/>
      <c r="FFS206" s="12"/>
      <c r="FFT206" s="18"/>
      <c r="FFU206" s="7"/>
      <c r="FFV206" s="49"/>
      <c r="FFW206" s="12"/>
      <c r="FFX206" s="18"/>
      <c r="FFY206" s="7"/>
      <c r="FFZ206" s="49"/>
      <c r="FGA206" s="12"/>
      <c r="FGB206" s="18"/>
      <c r="FGC206" s="7"/>
      <c r="FGD206" s="49"/>
      <c r="FGE206" s="12"/>
      <c r="FGF206" s="18"/>
      <c r="FGG206" s="7"/>
      <c r="FGH206" s="49"/>
      <c r="FGI206" s="12"/>
      <c r="FGJ206" s="18"/>
      <c r="FGK206" s="7"/>
      <c r="FGL206" s="49"/>
      <c r="FGM206" s="12"/>
      <c r="FGN206" s="18"/>
      <c r="FGO206" s="7"/>
      <c r="FGP206" s="49"/>
      <c r="FGQ206" s="12"/>
      <c r="FGR206" s="18"/>
      <c r="FGS206" s="7"/>
      <c r="FGT206" s="49"/>
      <c r="FGU206" s="12"/>
      <c r="FGV206" s="18"/>
      <c r="FGW206" s="7"/>
      <c r="FGX206" s="49"/>
      <c r="FGY206" s="12"/>
      <c r="FGZ206" s="18"/>
      <c r="FHA206" s="7"/>
      <c r="FHB206" s="49"/>
      <c r="FHC206" s="12"/>
      <c r="FHD206" s="18"/>
      <c r="FHE206" s="7"/>
      <c r="FHF206" s="49"/>
      <c r="FHG206" s="12"/>
      <c r="FHH206" s="18"/>
      <c r="FHI206" s="7"/>
      <c r="FHJ206" s="49"/>
      <c r="FHK206" s="12"/>
      <c r="FHL206" s="18"/>
      <c r="FHM206" s="7"/>
      <c r="FHN206" s="49"/>
      <c r="FHO206" s="12"/>
      <c r="FHP206" s="18"/>
      <c r="FHQ206" s="7"/>
      <c r="FHR206" s="49"/>
      <c r="FHS206" s="12"/>
      <c r="FHT206" s="18"/>
      <c r="FHU206" s="7"/>
      <c r="FHV206" s="49"/>
      <c r="FHW206" s="12"/>
      <c r="FHX206" s="18"/>
      <c r="FHY206" s="7"/>
      <c r="FHZ206" s="49"/>
      <c r="FIA206" s="12"/>
      <c r="FIB206" s="18"/>
      <c r="FIC206" s="7"/>
      <c r="FID206" s="49"/>
      <c r="FIE206" s="12"/>
      <c r="FIF206" s="18"/>
      <c r="FIG206" s="7"/>
      <c r="FIH206" s="49"/>
      <c r="FII206" s="12"/>
      <c r="FIJ206" s="18"/>
      <c r="FIK206" s="7"/>
      <c r="FIL206" s="49"/>
      <c r="FIM206" s="12"/>
      <c r="FIN206" s="18"/>
      <c r="FIO206" s="7"/>
      <c r="FIP206" s="49"/>
      <c r="FIQ206" s="12"/>
      <c r="FIR206" s="18"/>
      <c r="FIS206" s="7"/>
      <c r="FIT206" s="49"/>
      <c r="FIU206" s="12"/>
      <c r="FIV206" s="18"/>
      <c r="FIW206" s="7"/>
      <c r="FIX206" s="49"/>
      <c r="FIY206" s="12"/>
      <c r="FIZ206" s="18"/>
      <c r="FJA206" s="7"/>
      <c r="FJB206" s="49"/>
      <c r="FJC206" s="12"/>
      <c r="FJD206" s="18"/>
      <c r="FJE206" s="7"/>
      <c r="FJF206" s="49"/>
      <c r="FJG206" s="12"/>
      <c r="FJH206" s="18"/>
      <c r="FJI206" s="7"/>
      <c r="FJJ206" s="49"/>
      <c r="FJK206" s="12"/>
      <c r="FJL206" s="18"/>
      <c r="FJM206" s="7"/>
      <c r="FJN206" s="49"/>
      <c r="FJO206" s="12"/>
      <c r="FJP206" s="18"/>
      <c r="FJQ206" s="7"/>
      <c r="FJR206" s="49"/>
      <c r="FJS206" s="12"/>
      <c r="FJT206" s="18"/>
      <c r="FJU206" s="7"/>
      <c r="FJV206" s="49"/>
      <c r="FJW206" s="12"/>
      <c r="FJX206" s="18"/>
      <c r="FJY206" s="7"/>
      <c r="FJZ206" s="49"/>
      <c r="FKA206" s="12"/>
      <c r="FKB206" s="18"/>
      <c r="FKC206" s="7"/>
      <c r="FKD206" s="49"/>
      <c r="FKE206" s="12"/>
      <c r="FKF206" s="18"/>
      <c r="FKG206" s="7"/>
      <c r="FKH206" s="49"/>
      <c r="FKI206" s="12"/>
      <c r="FKJ206" s="18"/>
      <c r="FKK206" s="7"/>
      <c r="FKL206" s="49"/>
      <c r="FKM206" s="12"/>
      <c r="FKN206" s="18"/>
      <c r="FKO206" s="7"/>
      <c r="FKP206" s="49"/>
      <c r="FKQ206" s="12"/>
      <c r="FKR206" s="18"/>
      <c r="FKS206" s="7"/>
      <c r="FKT206" s="49"/>
      <c r="FKU206" s="12"/>
      <c r="FKV206" s="18"/>
      <c r="FKW206" s="7"/>
      <c r="FKX206" s="49"/>
      <c r="FKY206" s="12"/>
      <c r="FKZ206" s="18"/>
      <c r="FLA206" s="7"/>
      <c r="FLB206" s="49"/>
      <c r="FLC206" s="12"/>
      <c r="FLD206" s="18"/>
      <c r="FLE206" s="7"/>
      <c r="FLF206" s="49"/>
      <c r="FLG206" s="12"/>
      <c r="FLH206" s="18"/>
      <c r="FLI206" s="7"/>
      <c r="FLJ206" s="49"/>
      <c r="FLK206" s="12"/>
      <c r="FLL206" s="18"/>
      <c r="FLM206" s="7"/>
      <c r="FLN206" s="49"/>
      <c r="FLO206" s="12"/>
      <c r="FLP206" s="18"/>
      <c r="FLQ206" s="7"/>
      <c r="FLR206" s="49"/>
      <c r="FLS206" s="12"/>
      <c r="FLT206" s="18"/>
      <c r="FLU206" s="7"/>
      <c r="FLV206" s="49"/>
      <c r="FLW206" s="12"/>
      <c r="FLX206" s="18"/>
      <c r="FLY206" s="7"/>
      <c r="FLZ206" s="49"/>
      <c r="FMA206" s="12"/>
      <c r="FMB206" s="18"/>
      <c r="FMC206" s="7"/>
      <c r="FMD206" s="49"/>
      <c r="FME206" s="12"/>
      <c r="FMF206" s="18"/>
      <c r="FMG206" s="7"/>
      <c r="FMH206" s="49"/>
      <c r="FMI206" s="12"/>
      <c r="FMJ206" s="18"/>
      <c r="FMK206" s="7"/>
      <c r="FML206" s="49"/>
      <c r="FMM206" s="12"/>
      <c r="FMN206" s="18"/>
      <c r="FMO206" s="7"/>
      <c r="FMP206" s="49"/>
      <c r="FMQ206" s="12"/>
      <c r="FMR206" s="18"/>
      <c r="FMS206" s="7"/>
      <c r="FMT206" s="49"/>
      <c r="FMU206" s="12"/>
      <c r="FMV206" s="18"/>
      <c r="FMW206" s="7"/>
      <c r="FMX206" s="49"/>
      <c r="FMY206" s="12"/>
      <c r="FMZ206" s="18"/>
      <c r="FNA206" s="7"/>
      <c r="FNB206" s="49"/>
      <c r="FNC206" s="12"/>
      <c r="FND206" s="18"/>
      <c r="FNE206" s="7"/>
      <c r="FNF206" s="49"/>
      <c r="FNG206" s="12"/>
      <c r="FNH206" s="18"/>
      <c r="FNI206" s="7"/>
      <c r="FNJ206" s="49"/>
      <c r="FNK206" s="12"/>
      <c r="FNL206" s="18"/>
      <c r="FNM206" s="7"/>
      <c r="FNN206" s="49"/>
      <c r="FNO206" s="12"/>
      <c r="FNP206" s="18"/>
      <c r="FNQ206" s="7"/>
      <c r="FNR206" s="49"/>
      <c r="FNS206" s="12"/>
      <c r="FNT206" s="18"/>
      <c r="FNU206" s="7"/>
      <c r="FNV206" s="49"/>
      <c r="FNW206" s="12"/>
      <c r="FNX206" s="18"/>
      <c r="FNY206" s="7"/>
      <c r="FNZ206" s="49"/>
      <c r="FOA206" s="12"/>
      <c r="FOB206" s="18"/>
      <c r="FOC206" s="7"/>
      <c r="FOD206" s="49"/>
      <c r="FOE206" s="12"/>
      <c r="FOF206" s="18"/>
      <c r="FOG206" s="7"/>
      <c r="FOH206" s="49"/>
      <c r="FOI206" s="12"/>
      <c r="FOJ206" s="18"/>
      <c r="FOK206" s="7"/>
      <c r="FOL206" s="49"/>
      <c r="FOM206" s="12"/>
      <c r="FON206" s="18"/>
      <c r="FOO206" s="7"/>
      <c r="FOP206" s="49"/>
      <c r="FOQ206" s="12"/>
      <c r="FOR206" s="18"/>
      <c r="FOS206" s="7"/>
      <c r="FOT206" s="49"/>
      <c r="FOU206" s="12"/>
      <c r="FOV206" s="18"/>
      <c r="FOW206" s="7"/>
      <c r="FOX206" s="49"/>
      <c r="FOY206" s="12"/>
      <c r="FOZ206" s="18"/>
      <c r="FPA206" s="7"/>
      <c r="FPB206" s="49"/>
      <c r="FPC206" s="12"/>
      <c r="FPD206" s="18"/>
      <c r="FPE206" s="7"/>
      <c r="FPF206" s="49"/>
      <c r="FPG206" s="12"/>
      <c r="FPH206" s="18"/>
      <c r="FPI206" s="7"/>
      <c r="FPJ206" s="49"/>
      <c r="FPK206" s="12"/>
      <c r="FPL206" s="18"/>
      <c r="FPM206" s="7"/>
      <c r="FPN206" s="49"/>
      <c r="FPO206" s="12"/>
      <c r="FPP206" s="18"/>
      <c r="FPQ206" s="7"/>
      <c r="FPR206" s="49"/>
      <c r="FPS206" s="12"/>
      <c r="FPT206" s="18"/>
      <c r="FPU206" s="7"/>
      <c r="FPV206" s="49"/>
      <c r="FPW206" s="12"/>
      <c r="FPX206" s="18"/>
      <c r="FPY206" s="7"/>
      <c r="FPZ206" s="49"/>
      <c r="FQA206" s="12"/>
      <c r="FQB206" s="18"/>
      <c r="FQC206" s="7"/>
      <c r="FQD206" s="49"/>
      <c r="FQE206" s="12"/>
      <c r="FQF206" s="18"/>
      <c r="FQG206" s="7"/>
      <c r="FQH206" s="49"/>
      <c r="FQI206" s="12"/>
      <c r="FQJ206" s="18"/>
      <c r="FQK206" s="7"/>
      <c r="FQL206" s="49"/>
      <c r="FQM206" s="12"/>
      <c r="FQN206" s="18"/>
      <c r="FQO206" s="7"/>
      <c r="FQP206" s="49"/>
      <c r="FQQ206" s="12"/>
      <c r="FQR206" s="18"/>
      <c r="FQS206" s="7"/>
      <c r="FQT206" s="49"/>
      <c r="FQU206" s="12"/>
      <c r="FQV206" s="18"/>
      <c r="FQW206" s="7"/>
      <c r="FQX206" s="49"/>
      <c r="FQY206" s="12"/>
      <c r="FQZ206" s="18"/>
      <c r="FRA206" s="7"/>
      <c r="FRB206" s="49"/>
      <c r="FRC206" s="12"/>
      <c r="FRD206" s="18"/>
      <c r="FRE206" s="7"/>
      <c r="FRF206" s="49"/>
      <c r="FRG206" s="12"/>
      <c r="FRH206" s="18"/>
      <c r="FRI206" s="7"/>
      <c r="FRJ206" s="49"/>
      <c r="FRK206" s="12"/>
      <c r="FRL206" s="18"/>
      <c r="FRM206" s="7"/>
      <c r="FRN206" s="49"/>
      <c r="FRO206" s="12"/>
      <c r="FRP206" s="18"/>
      <c r="FRQ206" s="7"/>
      <c r="FRR206" s="49"/>
      <c r="FRS206" s="12"/>
      <c r="FRT206" s="18"/>
      <c r="FRU206" s="7"/>
      <c r="FRV206" s="49"/>
      <c r="FRW206" s="12"/>
      <c r="FRX206" s="18"/>
      <c r="FRY206" s="7"/>
      <c r="FRZ206" s="49"/>
      <c r="FSA206" s="12"/>
      <c r="FSB206" s="18"/>
      <c r="FSC206" s="7"/>
      <c r="FSD206" s="49"/>
      <c r="FSE206" s="12"/>
      <c r="FSF206" s="18"/>
      <c r="FSG206" s="7"/>
      <c r="FSH206" s="49"/>
      <c r="FSI206" s="12"/>
      <c r="FSJ206" s="18"/>
      <c r="FSK206" s="7"/>
      <c r="FSL206" s="49"/>
      <c r="FSM206" s="12"/>
      <c r="FSN206" s="18"/>
      <c r="FSO206" s="7"/>
      <c r="FSP206" s="49"/>
      <c r="FSQ206" s="12"/>
      <c r="FSR206" s="18"/>
      <c r="FSS206" s="7"/>
      <c r="FST206" s="49"/>
      <c r="FSU206" s="12"/>
      <c r="FSV206" s="18"/>
      <c r="FSW206" s="7"/>
      <c r="FSX206" s="49"/>
      <c r="FSY206" s="12"/>
      <c r="FSZ206" s="18"/>
      <c r="FTA206" s="7"/>
      <c r="FTB206" s="49"/>
      <c r="FTC206" s="12"/>
      <c r="FTD206" s="18"/>
      <c r="FTE206" s="7"/>
      <c r="FTF206" s="49"/>
      <c r="FTG206" s="12"/>
      <c r="FTH206" s="18"/>
      <c r="FTI206" s="7"/>
      <c r="FTJ206" s="49"/>
      <c r="FTK206" s="12"/>
      <c r="FTL206" s="18"/>
      <c r="FTM206" s="7"/>
      <c r="FTN206" s="49"/>
      <c r="FTO206" s="12"/>
      <c r="FTP206" s="18"/>
      <c r="FTQ206" s="7"/>
      <c r="FTR206" s="49"/>
      <c r="FTS206" s="12"/>
      <c r="FTT206" s="18"/>
      <c r="FTU206" s="7"/>
      <c r="FTV206" s="49"/>
      <c r="FTW206" s="12"/>
      <c r="FTX206" s="18"/>
      <c r="FTY206" s="7"/>
      <c r="FTZ206" s="49"/>
      <c r="FUA206" s="12"/>
      <c r="FUB206" s="18"/>
      <c r="FUC206" s="7"/>
      <c r="FUD206" s="49"/>
      <c r="FUE206" s="12"/>
      <c r="FUF206" s="18"/>
      <c r="FUG206" s="7"/>
      <c r="FUH206" s="49"/>
      <c r="FUI206" s="12"/>
      <c r="FUJ206" s="18"/>
      <c r="FUK206" s="7"/>
      <c r="FUL206" s="49"/>
      <c r="FUM206" s="12"/>
      <c r="FUN206" s="18"/>
      <c r="FUO206" s="7"/>
      <c r="FUP206" s="49"/>
      <c r="FUQ206" s="12"/>
      <c r="FUR206" s="18"/>
      <c r="FUS206" s="7"/>
      <c r="FUT206" s="49"/>
      <c r="FUU206" s="12"/>
      <c r="FUV206" s="18"/>
      <c r="FUW206" s="7"/>
      <c r="FUX206" s="49"/>
      <c r="FUY206" s="12"/>
      <c r="FUZ206" s="18"/>
      <c r="FVA206" s="7"/>
      <c r="FVB206" s="49"/>
      <c r="FVC206" s="12"/>
      <c r="FVD206" s="18"/>
      <c r="FVE206" s="7"/>
      <c r="FVF206" s="49"/>
      <c r="FVG206" s="12"/>
      <c r="FVH206" s="18"/>
      <c r="FVI206" s="7"/>
      <c r="FVJ206" s="49"/>
      <c r="FVK206" s="12"/>
      <c r="FVL206" s="18"/>
      <c r="FVM206" s="7"/>
      <c r="FVN206" s="49"/>
      <c r="FVO206" s="12"/>
      <c r="FVP206" s="18"/>
      <c r="FVQ206" s="7"/>
      <c r="FVR206" s="49"/>
      <c r="FVS206" s="12"/>
      <c r="FVT206" s="18"/>
      <c r="FVU206" s="7"/>
      <c r="FVV206" s="49"/>
      <c r="FVW206" s="12"/>
      <c r="FVX206" s="18"/>
      <c r="FVY206" s="7"/>
      <c r="FVZ206" s="49"/>
      <c r="FWA206" s="12"/>
      <c r="FWB206" s="18"/>
      <c r="FWC206" s="7"/>
      <c r="FWD206" s="49"/>
      <c r="FWE206" s="12"/>
      <c r="FWF206" s="18"/>
      <c r="FWG206" s="7"/>
      <c r="FWH206" s="49"/>
      <c r="FWI206" s="12"/>
      <c r="FWJ206" s="18"/>
      <c r="FWK206" s="7"/>
      <c r="FWL206" s="49"/>
      <c r="FWM206" s="12"/>
      <c r="FWN206" s="18"/>
      <c r="FWO206" s="7"/>
      <c r="FWP206" s="49"/>
      <c r="FWQ206" s="12"/>
      <c r="FWR206" s="18"/>
      <c r="FWS206" s="7"/>
      <c r="FWT206" s="49"/>
      <c r="FWU206" s="12"/>
      <c r="FWV206" s="18"/>
      <c r="FWW206" s="7"/>
      <c r="FWX206" s="49"/>
      <c r="FWY206" s="12"/>
      <c r="FWZ206" s="18"/>
      <c r="FXA206" s="7"/>
      <c r="FXB206" s="49"/>
      <c r="FXC206" s="12"/>
      <c r="FXD206" s="18"/>
      <c r="FXE206" s="7"/>
      <c r="FXF206" s="49"/>
      <c r="FXG206" s="12"/>
      <c r="FXH206" s="18"/>
      <c r="FXI206" s="7"/>
      <c r="FXJ206" s="49"/>
      <c r="FXK206" s="12"/>
      <c r="FXL206" s="18"/>
      <c r="FXM206" s="7"/>
      <c r="FXN206" s="49"/>
      <c r="FXO206" s="12"/>
      <c r="FXP206" s="18"/>
      <c r="FXQ206" s="7"/>
      <c r="FXR206" s="49"/>
      <c r="FXS206" s="12"/>
      <c r="FXT206" s="18"/>
      <c r="FXU206" s="7"/>
      <c r="FXV206" s="49"/>
      <c r="FXW206" s="12"/>
      <c r="FXX206" s="18"/>
      <c r="FXY206" s="7"/>
      <c r="FXZ206" s="49"/>
      <c r="FYA206" s="12"/>
      <c r="FYB206" s="18"/>
      <c r="FYC206" s="7"/>
      <c r="FYD206" s="49"/>
      <c r="FYE206" s="12"/>
      <c r="FYF206" s="18"/>
      <c r="FYG206" s="7"/>
      <c r="FYH206" s="49"/>
      <c r="FYI206" s="12"/>
      <c r="FYJ206" s="18"/>
      <c r="FYK206" s="7"/>
      <c r="FYL206" s="49"/>
      <c r="FYM206" s="12"/>
      <c r="FYN206" s="18"/>
      <c r="FYO206" s="7"/>
      <c r="FYP206" s="49"/>
      <c r="FYQ206" s="12"/>
      <c r="FYR206" s="18"/>
      <c r="FYS206" s="7"/>
      <c r="FYT206" s="49"/>
      <c r="FYU206" s="12"/>
      <c r="FYV206" s="18"/>
      <c r="FYW206" s="7"/>
      <c r="FYX206" s="49"/>
      <c r="FYY206" s="12"/>
      <c r="FYZ206" s="18"/>
      <c r="FZA206" s="7"/>
      <c r="FZB206" s="49"/>
      <c r="FZC206" s="12"/>
      <c r="FZD206" s="18"/>
      <c r="FZE206" s="7"/>
      <c r="FZF206" s="49"/>
      <c r="FZG206" s="12"/>
      <c r="FZH206" s="18"/>
      <c r="FZI206" s="7"/>
      <c r="FZJ206" s="49"/>
      <c r="FZK206" s="12"/>
      <c r="FZL206" s="18"/>
      <c r="FZM206" s="7"/>
      <c r="FZN206" s="49"/>
      <c r="FZO206" s="12"/>
      <c r="FZP206" s="18"/>
      <c r="FZQ206" s="7"/>
      <c r="FZR206" s="49"/>
      <c r="FZS206" s="12"/>
      <c r="FZT206" s="18"/>
      <c r="FZU206" s="7"/>
      <c r="FZV206" s="49"/>
      <c r="FZW206" s="12"/>
      <c r="FZX206" s="18"/>
      <c r="FZY206" s="7"/>
      <c r="FZZ206" s="49"/>
      <c r="GAA206" s="12"/>
      <c r="GAB206" s="18"/>
      <c r="GAC206" s="7"/>
      <c r="GAD206" s="49"/>
      <c r="GAE206" s="12"/>
      <c r="GAF206" s="18"/>
      <c r="GAG206" s="7"/>
      <c r="GAH206" s="49"/>
      <c r="GAI206" s="12"/>
      <c r="GAJ206" s="18"/>
      <c r="GAK206" s="7"/>
      <c r="GAL206" s="49"/>
      <c r="GAM206" s="12"/>
      <c r="GAN206" s="18"/>
      <c r="GAO206" s="7"/>
      <c r="GAP206" s="49"/>
      <c r="GAQ206" s="12"/>
      <c r="GAR206" s="18"/>
      <c r="GAS206" s="7"/>
      <c r="GAT206" s="49"/>
      <c r="GAU206" s="12"/>
      <c r="GAV206" s="18"/>
      <c r="GAW206" s="7"/>
      <c r="GAX206" s="49"/>
      <c r="GAY206" s="12"/>
      <c r="GAZ206" s="18"/>
      <c r="GBA206" s="7"/>
      <c r="GBB206" s="49"/>
      <c r="GBC206" s="12"/>
      <c r="GBD206" s="18"/>
      <c r="GBE206" s="7"/>
      <c r="GBF206" s="49"/>
      <c r="GBG206" s="12"/>
      <c r="GBH206" s="18"/>
      <c r="GBI206" s="7"/>
      <c r="GBJ206" s="49"/>
      <c r="GBK206" s="12"/>
      <c r="GBL206" s="18"/>
      <c r="GBM206" s="7"/>
      <c r="GBN206" s="49"/>
      <c r="GBO206" s="12"/>
      <c r="GBP206" s="18"/>
      <c r="GBQ206" s="7"/>
      <c r="GBR206" s="49"/>
      <c r="GBS206" s="12"/>
      <c r="GBT206" s="18"/>
      <c r="GBU206" s="7"/>
      <c r="GBV206" s="49"/>
      <c r="GBW206" s="12"/>
      <c r="GBX206" s="18"/>
      <c r="GBY206" s="7"/>
      <c r="GBZ206" s="49"/>
      <c r="GCA206" s="12"/>
      <c r="GCB206" s="18"/>
      <c r="GCC206" s="7"/>
      <c r="GCD206" s="49"/>
      <c r="GCE206" s="12"/>
      <c r="GCF206" s="18"/>
      <c r="GCG206" s="7"/>
      <c r="GCH206" s="49"/>
      <c r="GCI206" s="12"/>
      <c r="GCJ206" s="18"/>
      <c r="GCK206" s="7"/>
      <c r="GCL206" s="49"/>
      <c r="GCM206" s="12"/>
      <c r="GCN206" s="18"/>
      <c r="GCO206" s="7"/>
      <c r="GCP206" s="49"/>
      <c r="GCQ206" s="12"/>
      <c r="GCR206" s="18"/>
      <c r="GCS206" s="7"/>
      <c r="GCT206" s="49"/>
      <c r="GCU206" s="12"/>
      <c r="GCV206" s="18"/>
      <c r="GCW206" s="7"/>
      <c r="GCX206" s="49"/>
      <c r="GCY206" s="12"/>
      <c r="GCZ206" s="18"/>
      <c r="GDA206" s="7"/>
      <c r="GDB206" s="49"/>
      <c r="GDC206" s="12"/>
      <c r="GDD206" s="18"/>
      <c r="GDE206" s="7"/>
      <c r="GDF206" s="49"/>
      <c r="GDG206" s="12"/>
      <c r="GDH206" s="18"/>
      <c r="GDI206" s="7"/>
      <c r="GDJ206" s="49"/>
      <c r="GDK206" s="12"/>
      <c r="GDL206" s="18"/>
      <c r="GDM206" s="7"/>
      <c r="GDN206" s="49"/>
      <c r="GDO206" s="12"/>
      <c r="GDP206" s="18"/>
      <c r="GDQ206" s="7"/>
      <c r="GDR206" s="49"/>
      <c r="GDS206" s="12"/>
      <c r="GDT206" s="18"/>
      <c r="GDU206" s="7"/>
      <c r="GDV206" s="49"/>
      <c r="GDW206" s="12"/>
      <c r="GDX206" s="18"/>
      <c r="GDY206" s="7"/>
      <c r="GDZ206" s="49"/>
      <c r="GEA206" s="12"/>
      <c r="GEB206" s="18"/>
      <c r="GEC206" s="7"/>
      <c r="GED206" s="49"/>
      <c r="GEE206" s="12"/>
      <c r="GEF206" s="18"/>
      <c r="GEG206" s="7"/>
      <c r="GEH206" s="49"/>
      <c r="GEI206" s="12"/>
      <c r="GEJ206" s="18"/>
      <c r="GEK206" s="7"/>
      <c r="GEL206" s="49"/>
      <c r="GEM206" s="12"/>
      <c r="GEN206" s="18"/>
      <c r="GEO206" s="7"/>
      <c r="GEP206" s="49"/>
      <c r="GEQ206" s="12"/>
      <c r="GER206" s="18"/>
      <c r="GES206" s="7"/>
      <c r="GET206" s="49"/>
      <c r="GEU206" s="12"/>
      <c r="GEV206" s="18"/>
      <c r="GEW206" s="7"/>
      <c r="GEX206" s="49"/>
      <c r="GEY206" s="12"/>
      <c r="GEZ206" s="18"/>
      <c r="GFA206" s="7"/>
      <c r="GFB206" s="49"/>
      <c r="GFC206" s="12"/>
      <c r="GFD206" s="18"/>
      <c r="GFE206" s="7"/>
      <c r="GFF206" s="49"/>
      <c r="GFG206" s="12"/>
      <c r="GFH206" s="18"/>
      <c r="GFI206" s="7"/>
      <c r="GFJ206" s="49"/>
      <c r="GFK206" s="12"/>
      <c r="GFL206" s="18"/>
      <c r="GFM206" s="7"/>
      <c r="GFN206" s="49"/>
      <c r="GFO206" s="12"/>
      <c r="GFP206" s="18"/>
      <c r="GFQ206" s="7"/>
      <c r="GFR206" s="49"/>
      <c r="GFS206" s="12"/>
      <c r="GFT206" s="18"/>
      <c r="GFU206" s="7"/>
      <c r="GFV206" s="49"/>
      <c r="GFW206" s="12"/>
      <c r="GFX206" s="18"/>
      <c r="GFY206" s="7"/>
      <c r="GFZ206" s="49"/>
      <c r="GGA206" s="12"/>
      <c r="GGB206" s="18"/>
      <c r="GGC206" s="7"/>
      <c r="GGD206" s="49"/>
      <c r="GGE206" s="12"/>
      <c r="GGF206" s="18"/>
      <c r="GGG206" s="7"/>
      <c r="GGH206" s="49"/>
      <c r="GGI206" s="12"/>
      <c r="GGJ206" s="18"/>
      <c r="GGK206" s="7"/>
      <c r="GGL206" s="49"/>
      <c r="GGM206" s="12"/>
      <c r="GGN206" s="18"/>
      <c r="GGO206" s="7"/>
      <c r="GGP206" s="49"/>
      <c r="GGQ206" s="12"/>
      <c r="GGR206" s="18"/>
      <c r="GGS206" s="7"/>
      <c r="GGT206" s="49"/>
      <c r="GGU206" s="12"/>
      <c r="GGV206" s="18"/>
      <c r="GGW206" s="7"/>
      <c r="GGX206" s="49"/>
      <c r="GGY206" s="12"/>
      <c r="GGZ206" s="18"/>
      <c r="GHA206" s="7"/>
      <c r="GHB206" s="49"/>
      <c r="GHC206" s="12"/>
      <c r="GHD206" s="18"/>
      <c r="GHE206" s="7"/>
      <c r="GHF206" s="49"/>
      <c r="GHG206" s="12"/>
      <c r="GHH206" s="18"/>
      <c r="GHI206" s="7"/>
      <c r="GHJ206" s="49"/>
      <c r="GHK206" s="12"/>
      <c r="GHL206" s="18"/>
      <c r="GHM206" s="7"/>
      <c r="GHN206" s="49"/>
      <c r="GHO206" s="12"/>
      <c r="GHP206" s="18"/>
      <c r="GHQ206" s="7"/>
      <c r="GHR206" s="49"/>
      <c r="GHS206" s="12"/>
      <c r="GHT206" s="18"/>
      <c r="GHU206" s="7"/>
      <c r="GHV206" s="49"/>
      <c r="GHW206" s="12"/>
      <c r="GHX206" s="18"/>
      <c r="GHY206" s="7"/>
      <c r="GHZ206" s="49"/>
      <c r="GIA206" s="12"/>
      <c r="GIB206" s="18"/>
      <c r="GIC206" s="7"/>
      <c r="GID206" s="49"/>
      <c r="GIE206" s="12"/>
      <c r="GIF206" s="18"/>
      <c r="GIG206" s="7"/>
      <c r="GIH206" s="49"/>
      <c r="GII206" s="12"/>
      <c r="GIJ206" s="18"/>
      <c r="GIK206" s="7"/>
      <c r="GIL206" s="49"/>
      <c r="GIM206" s="12"/>
      <c r="GIN206" s="18"/>
      <c r="GIO206" s="7"/>
      <c r="GIP206" s="49"/>
      <c r="GIQ206" s="12"/>
      <c r="GIR206" s="18"/>
      <c r="GIS206" s="7"/>
      <c r="GIT206" s="49"/>
      <c r="GIU206" s="12"/>
      <c r="GIV206" s="18"/>
      <c r="GIW206" s="7"/>
      <c r="GIX206" s="49"/>
      <c r="GIY206" s="12"/>
      <c r="GIZ206" s="18"/>
      <c r="GJA206" s="7"/>
      <c r="GJB206" s="49"/>
      <c r="GJC206" s="12"/>
      <c r="GJD206" s="18"/>
      <c r="GJE206" s="7"/>
      <c r="GJF206" s="49"/>
      <c r="GJG206" s="12"/>
      <c r="GJH206" s="18"/>
      <c r="GJI206" s="7"/>
      <c r="GJJ206" s="49"/>
      <c r="GJK206" s="12"/>
      <c r="GJL206" s="18"/>
      <c r="GJM206" s="7"/>
      <c r="GJN206" s="49"/>
      <c r="GJO206" s="12"/>
      <c r="GJP206" s="18"/>
      <c r="GJQ206" s="7"/>
      <c r="GJR206" s="49"/>
      <c r="GJS206" s="12"/>
      <c r="GJT206" s="18"/>
      <c r="GJU206" s="7"/>
      <c r="GJV206" s="49"/>
      <c r="GJW206" s="12"/>
      <c r="GJX206" s="18"/>
      <c r="GJY206" s="7"/>
      <c r="GJZ206" s="49"/>
      <c r="GKA206" s="12"/>
      <c r="GKB206" s="18"/>
      <c r="GKC206" s="7"/>
      <c r="GKD206" s="49"/>
      <c r="GKE206" s="12"/>
      <c r="GKF206" s="18"/>
      <c r="GKG206" s="7"/>
      <c r="GKH206" s="49"/>
      <c r="GKI206" s="12"/>
      <c r="GKJ206" s="18"/>
      <c r="GKK206" s="7"/>
      <c r="GKL206" s="49"/>
      <c r="GKM206" s="12"/>
      <c r="GKN206" s="18"/>
      <c r="GKO206" s="7"/>
      <c r="GKP206" s="49"/>
      <c r="GKQ206" s="12"/>
      <c r="GKR206" s="18"/>
      <c r="GKS206" s="7"/>
      <c r="GKT206" s="49"/>
      <c r="GKU206" s="12"/>
      <c r="GKV206" s="18"/>
      <c r="GKW206" s="7"/>
      <c r="GKX206" s="49"/>
      <c r="GKY206" s="12"/>
      <c r="GKZ206" s="18"/>
      <c r="GLA206" s="7"/>
      <c r="GLB206" s="49"/>
      <c r="GLC206" s="12"/>
      <c r="GLD206" s="18"/>
      <c r="GLE206" s="7"/>
      <c r="GLF206" s="49"/>
      <c r="GLG206" s="12"/>
      <c r="GLH206" s="18"/>
      <c r="GLI206" s="7"/>
      <c r="GLJ206" s="49"/>
      <c r="GLK206" s="12"/>
      <c r="GLL206" s="18"/>
      <c r="GLM206" s="7"/>
      <c r="GLN206" s="49"/>
      <c r="GLO206" s="12"/>
      <c r="GLP206" s="18"/>
      <c r="GLQ206" s="7"/>
      <c r="GLR206" s="49"/>
      <c r="GLS206" s="12"/>
      <c r="GLT206" s="18"/>
      <c r="GLU206" s="7"/>
      <c r="GLV206" s="49"/>
      <c r="GLW206" s="12"/>
      <c r="GLX206" s="18"/>
      <c r="GLY206" s="7"/>
      <c r="GLZ206" s="49"/>
      <c r="GMA206" s="12"/>
      <c r="GMB206" s="18"/>
      <c r="GMC206" s="7"/>
      <c r="GMD206" s="49"/>
      <c r="GME206" s="12"/>
      <c r="GMF206" s="18"/>
      <c r="GMG206" s="7"/>
      <c r="GMH206" s="49"/>
      <c r="GMI206" s="12"/>
      <c r="GMJ206" s="18"/>
      <c r="GMK206" s="7"/>
      <c r="GML206" s="49"/>
      <c r="GMM206" s="12"/>
      <c r="GMN206" s="18"/>
      <c r="GMO206" s="7"/>
      <c r="GMP206" s="49"/>
      <c r="GMQ206" s="12"/>
      <c r="GMR206" s="18"/>
      <c r="GMS206" s="7"/>
      <c r="GMT206" s="49"/>
      <c r="GMU206" s="12"/>
      <c r="GMV206" s="18"/>
      <c r="GMW206" s="7"/>
      <c r="GMX206" s="49"/>
      <c r="GMY206" s="12"/>
      <c r="GMZ206" s="18"/>
      <c r="GNA206" s="7"/>
      <c r="GNB206" s="49"/>
      <c r="GNC206" s="12"/>
      <c r="GND206" s="18"/>
      <c r="GNE206" s="7"/>
      <c r="GNF206" s="49"/>
      <c r="GNG206" s="12"/>
      <c r="GNH206" s="18"/>
      <c r="GNI206" s="7"/>
      <c r="GNJ206" s="49"/>
      <c r="GNK206" s="12"/>
      <c r="GNL206" s="18"/>
      <c r="GNM206" s="7"/>
      <c r="GNN206" s="49"/>
      <c r="GNO206" s="12"/>
      <c r="GNP206" s="18"/>
      <c r="GNQ206" s="7"/>
      <c r="GNR206" s="49"/>
      <c r="GNS206" s="12"/>
      <c r="GNT206" s="18"/>
      <c r="GNU206" s="7"/>
      <c r="GNV206" s="49"/>
      <c r="GNW206" s="12"/>
      <c r="GNX206" s="18"/>
      <c r="GNY206" s="7"/>
      <c r="GNZ206" s="49"/>
      <c r="GOA206" s="12"/>
      <c r="GOB206" s="18"/>
      <c r="GOC206" s="7"/>
      <c r="GOD206" s="49"/>
      <c r="GOE206" s="12"/>
      <c r="GOF206" s="18"/>
      <c r="GOG206" s="7"/>
      <c r="GOH206" s="49"/>
      <c r="GOI206" s="12"/>
      <c r="GOJ206" s="18"/>
      <c r="GOK206" s="7"/>
      <c r="GOL206" s="49"/>
      <c r="GOM206" s="12"/>
      <c r="GON206" s="18"/>
      <c r="GOO206" s="7"/>
      <c r="GOP206" s="49"/>
      <c r="GOQ206" s="12"/>
      <c r="GOR206" s="18"/>
      <c r="GOS206" s="7"/>
      <c r="GOT206" s="49"/>
      <c r="GOU206" s="12"/>
      <c r="GOV206" s="18"/>
      <c r="GOW206" s="7"/>
      <c r="GOX206" s="49"/>
      <c r="GOY206" s="12"/>
      <c r="GOZ206" s="18"/>
      <c r="GPA206" s="7"/>
      <c r="GPB206" s="49"/>
      <c r="GPC206" s="12"/>
      <c r="GPD206" s="18"/>
      <c r="GPE206" s="7"/>
      <c r="GPF206" s="49"/>
      <c r="GPG206" s="12"/>
      <c r="GPH206" s="18"/>
      <c r="GPI206" s="7"/>
      <c r="GPJ206" s="49"/>
      <c r="GPK206" s="12"/>
      <c r="GPL206" s="18"/>
      <c r="GPM206" s="7"/>
      <c r="GPN206" s="49"/>
      <c r="GPO206" s="12"/>
      <c r="GPP206" s="18"/>
      <c r="GPQ206" s="7"/>
      <c r="GPR206" s="49"/>
      <c r="GPS206" s="12"/>
      <c r="GPT206" s="18"/>
      <c r="GPU206" s="7"/>
      <c r="GPV206" s="49"/>
      <c r="GPW206" s="12"/>
      <c r="GPX206" s="18"/>
      <c r="GPY206" s="7"/>
      <c r="GPZ206" s="49"/>
      <c r="GQA206" s="12"/>
      <c r="GQB206" s="18"/>
      <c r="GQC206" s="7"/>
      <c r="GQD206" s="49"/>
      <c r="GQE206" s="12"/>
      <c r="GQF206" s="18"/>
      <c r="GQG206" s="7"/>
      <c r="GQH206" s="49"/>
      <c r="GQI206" s="12"/>
      <c r="GQJ206" s="18"/>
      <c r="GQK206" s="7"/>
      <c r="GQL206" s="49"/>
      <c r="GQM206" s="12"/>
      <c r="GQN206" s="18"/>
      <c r="GQO206" s="7"/>
      <c r="GQP206" s="49"/>
      <c r="GQQ206" s="12"/>
      <c r="GQR206" s="18"/>
      <c r="GQS206" s="7"/>
      <c r="GQT206" s="49"/>
      <c r="GQU206" s="12"/>
      <c r="GQV206" s="18"/>
      <c r="GQW206" s="7"/>
      <c r="GQX206" s="49"/>
      <c r="GQY206" s="12"/>
      <c r="GQZ206" s="18"/>
      <c r="GRA206" s="7"/>
      <c r="GRB206" s="49"/>
      <c r="GRC206" s="12"/>
      <c r="GRD206" s="18"/>
      <c r="GRE206" s="7"/>
      <c r="GRF206" s="49"/>
      <c r="GRG206" s="12"/>
      <c r="GRH206" s="18"/>
      <c r="GRI206" s="7"/>
      <c r="GRJ206" s="49"/>
      <c r="GRK206" s="12"/>
      <c r="GRL206" s="18"/>
      <c r="GRM206" s="7"/>
      <c r="GRN206" s="49"/>
      <c r="GRO206" s="12"/>
      <c r="GRP206" s="18"/>
      <c r="GRQ206" s="7"/>
      <c r="GRR206" s="49"/>
      <c r="GRS206" s="12"/>
      <c r="GRT206" s="18"/>
      <c r="GRU206" s="7"/>
      <c r="GRV206" s="49"/>
      <c r="GRW206" s="12"/>
      <c r="GRX206" s="18"/>
      <c r="GRY206" s="7"/>
      <c r="GRZ206" s="49"/>
      <c r="GSA206" s="12"/>
      <c r="GSB206" s="18"/>
      <c r="GSC206" s="7"/>
      <c r="GSD206" s="49"/>
      <c r="GSE206" s="12"/>
      <c r="GSF206" s="18"/>
      <c r="GSG206" s="7"/>
      <c r="GSH206" s="49"/>
      <c r="GSI206" s="12"/>
      <c r="GSJ206" s="18"/>
      <c r="GSK206" s="7"/>
      <c r="GSL206" s="49"/>
      <c r="GSM206" s="12"/>
      <c r="GSN206" s="18"/>
      <c r="GSO206" s="7"/>
      <c r="GSP206" s="49"/>
      <c r="GSQ206" s="12"/>
      <c r="GSR206" s="18"/>
      <c r="GSS206" s="7"/>
      <c r="GST206" s="49"/>
      <c r="GSU206" s="12"/>
      <c r="GSV206" s="18"/>
      <c r="GSW206" s="7"/>
      <c r="GSX206" s="49"/>
      <c r="GSY206" s="12"/>
      <c r="GSZ206" s="18"/>
      <c r="GTA206" s="7"/>
      <c r="GTB206" s="49"/>
      <c r="GTC206" s="12"/>
      <c r="GTD206" s="18"/>
      <c r="GTE206" s="7"/>
      <c r="GTF206" s="49"/>
      <c r="GTG206" s="12"/>
      <c r="GTH206" s="18"/>
      <c r="GTI206" s="7"/>
      <c r="GTJ206" s="49"/>
      <c r="GTK206" s="12"/>
      <c r="GTL206" s="18"/>
      <c r="GTM206" s="7"/>
      <c r="GTN206" s="49"/>
      <c r="GTO206" s="12"/>
      <c r="GTP206" s="18"/>
      <c r="GTQ206" s="7"/>
      <c r="GTR206" s="49"/>
      <c r="GTS206" s="12"/>
      <c r="GTT206" s="18"/>
      <c r="GTU206" s="7"/>
      <c r="GTV206" s="49"/>
      <c r="GTW206" s="12"/>
      <c r="GTX206" s="18"/>
      <c r="GTY206" s="7"/>
      <c r="GTZ206" s="49"/>
      <c r="GUA206" s="12"/>
      <c r="GUB206" s="18"/>
      <c r="GUC206" s="7"/>
      <c r="GUD206" s="49"/>
      <c r="GUE206" s="12"/>
      <c r="GUF206" s="18"/>
      <c r="GUG206" s="7"/>
      <c r="GUH206" s="49"/>
      <c r="GUI206" s="12"/>
      <c r="GUJ206" s="18"/>
      <c r="GUK206" s="7"/>
      <c r="GUL206" s="49"/>
      <c r="GUM206" s="12"/>
      <c r="GUN206" s="18"/>
      <c r="GUO206" s="7"/>
      <c r="GUP206" s="49"/>
      <c r="GUQ206" s="12"/>
      <c r="GUR206" s="18"/>
      <c r="GUS206" s="7"/>
      <c r="GUT206" s="49"/>
      <c r="GUU206" s="12"/>
      <c r="GUV206" s="18"/>
      <c r="GUW206" s="7"/>
      <c r="GUX206" s="49"/>
      <c r="GUY206" s="12"/>
      <c r="GUZ206" s="18"/>
      <c r="GVA206" s="7"/>
      <c r="GVB206" s="49"/>
      <c r="GVC206" s="12"/>
      <c r="GVD206" s="18"/>
      <c r="GVE206" s="7"/>
      <c r="GVF206" s="49"/>
      <c r="GVG206" s="12"/>
      <c r="GVH206" s="18"/>
      <c r="GVI206" s="7"/>
      <c r="GVJ206" s="49"/>
      <c r="GVK206" s="12"/>
      <c r="GVL206" s="18"/>
      <c r="GVM206" s="7"/>
      <c r="GVN206" s="49"/>
      <c r="GVO206" s="12"/>
      <c r="GVP206" s="18"/>
      <c r="GVQ206" s="7"/>
      <c r="GVR206" s="49"/>
      <c r="GVS206" s="12"/>
      <c r="GVT206" s="18"/>
      <c r="GVU206" s="7"/>
      <c r="GVV206" s="49"/>
      <c r="GVW206" s="12"/>
      <c r="GVX206" s="18"/>
      <c r="GVY206" s="7"/>
      <c r="GVZ206" s="49"/>
      <c r="GWA206" s="12"/>
      <c r="GWB206" s="18"/>
      <c r="GWC206" s="7"/>
      <c r="GWD206" s="49"/>
      <c r="GWE206" s="12"/>
      <c r="GWF206" s="18"/>
      <c r="GWG206" s="7"/>
      <c r="GWH206" s="49"/>
      <c r="GWI206" s="12"/>
      <c r="GWJ206" s="18"/>
      <c r="GWK206" s="7"/>
      <c r="GWL206" s="49"/>
      <c r="GWM206" s="12"/>
      <c r="GWN206" s="18"/>
      <c r="GWO206" s="7"/>
      <c r="GWP206" s="49"/>
      <c r="GWQ206" s="12"/>
      <c r="GWR206" s="18"/>
      <c r="GWS206" s="7"/>
      <c r="GWT206" s="49"/>
      <c r="GWU206" s="12"/>
      <c r="GWV206" s="18"/>
      <c r="GWW206" s="7"/>
      <c r="GWX206" s="49"/>
      <c r="GWY206" s="12"/>
      <c r="GWZ206" s="18"/>
      <c r="GXA206" s="7"/>
      <c r="GXB206" s="49"/>
      <c r="GXC206" s="12"/>
      <c r="GXD206" s="18"/>
      <c r="GXE206" s="7"/>
      <c r="GXF206" s="49"/>
      <c r="GXG206" s="12"/>
      <c r="GXH206" s="18"/>
      <c r="GXI206" s="7"/>
      <c r="GXJ206" s="49"/>
      <c r="GXK206" s="12"/>
      <c r="GXL206" s="18"/>
      <c r="GXM206" s="7"/>
      <c r="GXN206" s="49"/>
      <c r="GXO206" s="12"/>
      <c r="GXP206" s="18"/>
      <c r="GXQ206" s="7"/>
      <c r="GXR206" s="49"/>
      <c r="GXS206" s="12"/>
      <c r="GXT206" s="18"/>
      <c r="GXU206" s="7"/>
      <c r="GXV206" s="49"/>
      <c r="GXW206" s="12"/>
      <c r="GXX206" s="18"/>
      <c r="GXY206" s="7"/>
      <c r="GXZ206" s="49"/>
      <c r="GYA206" s="12"/>
      <c r="GYB206" s="18"/>
      <c r="GYC206" s="7"/>
      <c r="GYD206" s="49"/>
      <c r="GYE206" s="12"/>
      <c r="GYF206" s="18"/>
      <c r="GYG206" s="7"/>
      <c r="GYH206" s="49"/>
      <c r="GYI206" s="12"/>
      <c r="GYJ206" s="18"/>
      <c r="GYK206" s="7"/>
      <c r="GYL206" s="49"/>
      <c r="GYM206" s="12"/>
      <c r="GYN206" s="18"/>
      <c r="GYO206" s="7"/>
      <c r="GYP206" s="49"/>
      <c r="GYQ206" s="12"/>
      <c r="GYR206" s="18"/>
      <c r="GYS206" s="7"/>
      <c r="GYT206" s="49"/>
      <c r="GYU206" s="12"/>
      <c r="GYV206" s="18"/>
      <c r="GYW206" s="7"/>
      <c r="GYX206" s="49"/>
      <c r="GYY206" s="12"/>
      <c r="GYZ206" s="18"/>
      <c r="GZA206" s="7"/>
      <c r="GZB206" s="49"/>
      <c r="GZC206" s="12"/>
      <c r="GZD206" s="18"/>
      <c r="GZE206" s="7"/>
      <c r="GZF206" s="49"/>
      <c r="GZG206" s="12"/>
      <c r="GZH206" s="18"/>
      <c r="GZI206" s="7"/>
      <c r="GZJ206" s="49"/>
      <c r="GZK206" s="12"/>
      <c r="GZL206" s="18"/>
      <c r="GZM206" s="7"/>
      <c r="GZN206" s="49"/>
      <c r="GZO206" s="12"/>
      <c r="GZP206" s="18"/>
      <c r="GZQ206" s="7"/>
      <c r="GZR206" s="49"/>
      <c r="GZS206" s="12"/>
      <c r="GZT206" s="18"/>
      <c r="GZU206" s="7"/>
      <c r="GZV206" s="49"/>
      <c r="GZW206" s="12"/>
      <c r="GZX206" s="18"/>
      <c r="GZY206" s="7"/>
      <c r="GZZ206" s="49"/>
      <c r="HAA206" s="12"/>
      <c r="HAB206" s="18"/>
      <c r="HAC206" s="7"/>
      <c r="HAD206" s="49"/>
      <c r="HAE206" s="12"/>
      <c r="HAF206" s="18"/>
      <c r="HAG206" s="7"/>
      <c r="HAH206" s="49"/>
      <c r="HAI206" s="12"/>
      <c r="HAJ206" s="18"/>
      <c r="HAK206" s="7"/>
      <c r="HAL206" s="49"/>
      <c r="HAM206" s="12"/>
      <c r="HAN206" s="18"/>
      <c r="HAO206" s="7"/>
      <c r="HAP206" s="49"/>
      <c r="HAQ206" s="12"/>
      <c r="HAR206" s="18"/>
      <c r="HAS206" s="7"/>
      <c r="HAT206" s="49"/>
      <c r="HAU206" s="12"/>
      <c r="HAV206" s="18"/>
      <c r="HAW206" s="7"/>
      <c r="HAX206" s="49"/>
      <c r="HAY206" s="12"/>
      <c r="HAZ206" s="18"/>
      <c r="HBA206" s="7"/>
      <c r="HBB206" s="49"/>
      <c r="HBC206" s="12"/>
      <c r="HBD206" s="18"/>
      <c r="HBE206" s="7"/>
      <c r="HBF206" s="49"/>
      <c r="HBG206" s="12"/>
      <c r="HBH206" s="18"/>
      <c r="HBI206" s="7"/>
      <c r="HBJ206" s="49"/>
      <c r="HBK206" s="12"/>
      <c r="HBL206" s="18"/>
      <c r="HBM206" s="7"/>
      <c r="HBN206" s="49"/>
      <c r="HBO206" s="12"/>
      <c r="HBP206" s="18"/>
      <c r="HBQ206" s="7"/>
      <c r="HBR206" s="49"/>
      <c r="HBS206" s="12"/>
      <c r="HBT206" s="18"/>
      <c r="HBU206" s="7"/>
      <c r="HBV206" s="49"/>
      <c r="HBW206" s="12"/>
      <c r="HBX206" s="18"/>
      <c r="HBY206" s="7"/>
      <c r="HBZ206" s="49"/>
      <c r="HCA206" s="12"/>
      <c r="HCB206" s="18"/>
      <c r="HCC206" s="7"/>
      <c r="HCD206" s="49"/>
      <c r="HCE206" s="12"/>
      <c r="HCF206" s="18"/>
      <c r="HCG206" s="7"/>
      <c r="HCH206" s="49"/>
      <c r="HCI206" s="12"/>
      <c r="HCJ206" s="18"/>
      <c r="HCK206" s="7"/>
      <c r="HCL206" s="49"/>
      <c r="HCM206" s="12"/>
      <c r="HCN206" s="18"/>
      <c r="HCO206" s="7"/>
      <c r="HCP206" s="49"/>
      <c r="HCQ206" s="12"/>
      <c r="HCR206" s="18"/>
      <c r="HCS206" s="7"/>
      <c r="HCT206" s="49"/>
      <c r="HCU206" s="12"/>
      <c r="HCV206" s="18"/>
      <c r="HCW206" s="7"/>
      <c r="HCX206" s="49"/>
      <c r="HCY206" s="12"/>
      <c r="HCZ206" s="18"/>
      <c r="HDA206" s="7"/>
      <c r="HDB206" s="49"/>
      <c r="HDC206" s="12"/>
      <c r="HDD206" s="18"/>
      <c r="HDE206" s="7"/>
      <c r="HDF206" s="49"/>
      <c r="HDG206" s="12"/>
      <c r="HDH206" s="18"/>
      <c r="HDI206" s="7"/>
      <c r="HDJ206" s="49"/>
      <c r="HDK206" s="12"/>
      <c r="HDL206" s="18"/>
      <c r="HDM206" s="7"/>
      <c r="HDN206" s="49"/>
      <c r="HDO206" s="12"/>
      <c r="HDP206" s="18"/>
      <c r="HDQ206" s="7"/>
      <c r="HDR206" s="49"/>
      <c r="HDS206" s="12"/>
      <c r="HDT206" s="18"/>
      <c r="HDU206" s="7"/>
      <c r="HDV206" s="49"/>
      <c r="HDW206" s="12"/>
      <c r="HDX206" s="18"/>
      <c r="HDY206" s="7"/>
      <c r="HDZ206" s="49"/>
      <c r="HEA206" s="12"/>
      <c r="HEB206" s="18"/>
      <c r="HEC206" s="7"/>
      <c r="HED206" s="49"/>
      <c r="HEE206" s="12"/>
      <c r="HEF206" s="18"/>
      <c r="HEG206" s="7"/>
      <c r="HEH206" s="49"/>
      <c r="HEI206" s="12"/>
      <c r="HEJ206" s="18"/>
      <c r="HEK206" s="7"/>
      <c r="HEL206" s="49"/>
      <c r="HEM206" s="12"/>
      <c r="HEN206" s="18"/>
      <c r="HEO206" s="7"/>
      <c r="HEP206" s="49"/>
      <c r="HEQ206" s="12"/>
      <c r="HER206" s="18"/>
      <c r="HES206" s="7"/>
      <c r="HET206" s="49"/>
      <c r="HEU206" s="12"/>
      <c r="HEV206" s="18"/>
      <c r="HEW206" s="7"/>
      <c r="HEX206" s="49"/>
      <c r="HEY206" s="12"/>
      <c r="HEZ206" s="18"/>
      <c r="HFA206" s="7"/>
      <c r="HFB206" s="49"/>
      <c r="HFC206" s="12"/>
      <c r="HFD206" s="18"/>
      <c r="HFE206" s="7"/>
      <c r="HFF206" s="49"/>
      <c r="HFG206" s="12"/>
      <c r="HFH206" s="18"/>
      <c r="HFI206" s="7"/>
      <c r="HFJ206" s="49"/>
      <c r="HFK206" s="12"/>
      <c r="HFL206" s="18"/>
      <c r="HFM206" s="7"/>
      <c r="HFN206" s="49"/>
      <c r="HFO206" s="12"/>
      <c r="HFP206" s="18"/>
      <c r="HFQ206" s="7"/>
      <c r="HFR206" s="49"/>
      <c r="HFS206" s="12"/>
      <c r="HFT206" s="18"/>
      <c r="HFU206" s="7"/>
      <c r="HFV206" s="49"/>
      <c r="HFW206" s="12"/>
      <c r="HFX206" s="18"/>
      <c r="HFY206" s="7"/>
      <c r="HFZ206" s="49"/>
      <c r="HGA206" s="12"/>
      <c r="HGB206" s="18"/>
      <c r="HGC206" s="7"/>
      <c r="HGD206" s="49"/>
      <c r="HGE206" s="12"/>
      <c r="HGF206" s="18"/>
      <c r="HGG206" s="7"/>
      <c r="HGH206" s="49"/>
      <c r="HGI206" s="12"/>
      <c r="HGJ206" s="18"/>
      <c r="HGK206" s="7"/>
      <c r="HGL206" s="49"/>
      <c r="HGM206" s="12"/>
      <c r="HGN206" s="18"/>
      <c r="HGO206" s="7"/>
      <c r="HGP206" s="49"/>
      <c r="HGQ206" s="12"/>
      <c r="HGR206" s="18"/>
      <c r="HGS206" s="7"/>
      <c r="HGT206" s="49"/>
      <c r="HGU206" s="12"/>
      <c r="HGV206" s="18"/>
      <c r="HGW206" s="7"/>
      <c r="HGX206" s="49"/>
      <c r="HGY206" s="12"/>
      <c r="HGZ206" s="18"/>
      <c r="HHA206" s="7"/>
      <c r="HHB206" s="49"/>
      <c r="HHC206" s="12"/>
      <c r="HHD206" s="18"/>
      <c r="HHE206" s="7"/>
      <c r="HHF206" s="49"/>
      <c r="HHG206" s="12"/>
      <c r="HHH206" s="18"/>
      <c r="HHI206" s="7"/>
      <c r="HHJ206" s="49"/>
      <c r="HHK206" s="12"/>
      <c r="HHL206" s="18"/>
      <c r="HHM206" s="7"/>
      <c r="HHN206" s="49"/>
      <c r="HHO206" s="12"/>
      <c r="HHP206" s="18"/>
      <c r="HHQ206" s="7"/>
      <c r="HHR206" s="49"/>
      <c r="HHS206" s="12"/>
      <c r="HHT206" s="18"/>
      <c r="HHU206" s="7"/>
      <c r="HHV206" s="49"/>
      <c r="HHW206" s="12"/>
      <c r="HHX206" s="18"/>
      <c r="HHY206" s="7"/>
      <c r="HHZ206" s="49"/>
      <c r="HIA206" s="12"/>
      <c r="HIB206" s="18"/>
      <c r="HIC206" s="7"/>
      <c r="HID206" s="49"/>
      <c r="HIE206" s="12"/>
      <c r="HIF206" s="18"/>
      <c r="HIG206" s="7"/>
      <c r="HIH206" s="49"/>
      <c r="HII206" s="12"/>
      <c r="HIJ206" s="18"/>
      <c r="HIK206" s="7"/>
      <c r="HIL206" s="49"/>
      <c r="HIM206" s="12"/>
      <c r="HIN206" s="18"/>
      <c r="HIO206" s="7"/>
      <c r="HIP206" s="49"/>
      <c r="HIQ206" s="12"/>
      <c r="HIR206" s="18"/>
      <c r="HIS206" s="7"/>
      <c r="HIT206" s="49"/>
      <c r="HIU206" s="12"/>
      <c r="HIV206" s="18"/>
      <c r="HIW206" s="7"/>
      <c r="HIX206" s="49"/>
      <c r="HIY206" s="12"/>
      <c r="HIZ206" s="18"/>
      <c r="HJA206" s="7"/>
      <c r="HJB206" s="49"/>
      <c r="HJC206" s="12"/>
      <c r="HJD206" s="18"/>
      <c r="HJE206" s="7"/>
      <c r="HJF206" s="49"/>
      <c r="HJG206" s="12"/>
      <c r="HJH206" s="18"/>
      <c r="HJI206" s="7"/>
      <c r="HJJ206" s="49"/>
      <c r="HJK206" s="12"/>
      <c r="HJL206" s="18"/>
      <c r="HJM206" s="7"/>
      <c r="HJN206" s="49"/>
      <c r="HJO206" s="12"/>
      <c r="HJP206" s="18"/>
      <c r="HJQ206" s="7"/>
      <c r="HJR206" s="49"/>
      <c r="HJS206" s="12"/>
      <c r="HJT206" s="18"/>
      <c r="HJU206" s="7"/>
      <c r="HJV206" s="49"/>
      <c r="HJW206" s="12"/>
      <c r="HJX206" s="18"/>
      <c r="HJY206" s="7"/>
      <c r="HJZ206" s="49"/>
      <c r="HKA206" s="12"/>
      <c r="HKB206" s="18"/>
      <c r="HKC206" s="7"/>
      <c r="HKD206" s="49"/>
      <c r="HKE206" s="12"/>
      <c r="HKF206" s="18"/>
      <c r="HKG206" s="7"/>
      <c r="HKH206" s="49"/>
      <c r="HKI206" s="12"/>
      <c r="HKJ206" s="18"/>
      <c r="HKK206" s="7"/>
      <c r="HKL206" s="49"/>
      <c r="HKM206" s="12"/>
      <c r="HKN206" s="18"/>
      <c r="HKO206" s="7"/>
      <c r="HKP206" s="49"/>
      <c r="HKQ206" s="12"/>
      <c r="HKR206" s="18"/>
      <c r="HKS206" s="7"/>
      <c r="HKT206" s="49"/>
      <c r="HKU206" s="12"/>
      <c r="HKV206" s="18"/>
      <c r="HKW206" s="7"/>
      <c r="HKX206" s="49"/>
      <c r="HKY206" s="12"/>
      <c r="HKZ206" s="18"/>
      <c r="HLA206" s="7"/>
      <c r="HLB206" s="49"/>
      <c r="HLC206" s="12"/>
      <c r="HLD206" s="18"/>
      <c r="HLE206" s="7"/>
      <c r="HLF206" s="49"/>
      <c r="HLG206" s="12"/>
      <c r="HLH206" s="18"/>
      <c r="HLI206" s="7"/>
      <c r="HLJ206" s="49"/>
      <c r="HLK206" s="12"/>
      <c r="HLL206" s="18"/>
      <c r="HLM206" s="7"/>
      <c r="HLN206" s="49"/>
      <c r="HLO206" s="12"/>
      <c r="HLP206" s="18"/>
      <c r="HLQ206" s="7"/>
      <c r="HLR206" s="49"/>
      <c r="HLS206" s="12"/>
      <c r="HLT206" s="18"/>
      <c r="HLU206" s="7"/>
      <c r="HLV206" s="49"/>
      <c r="HLW206" s="12"/>
      <c r="HLX206" s="18"/>
      <c r="HLY206" s="7"/>
      <c r="HLZ206" s="49"/>
      <c r="HMA206" s="12"/>
      <c r="HMB206" s="18"/>
      <c r="HMC206" s="7"/>
      <c r="HMD206" s="49"/>
      <c r="HME206" s="12"/>
      <c r="HMF206" s="18"/>
      <c r="HMG206" s="7"/>
      <c r="HMH206" s="49"/>
      <c r="HMI206" s="12"/>
      <c r="HMJ206" s="18"/>
      <c r="HMK206" s="7"/>
      <c r="HML206" s="49"/>
      <c r="HMM206" s="12"/>
      <c r="HMN206" s="18"/>
      <c r="HMO206" s="7"/>
      <c r="HMP206" s="49"/>
      <c r="HMQ206" s="12"/>
      <c r="HMR206" s="18"/>
      <c r="HMS206" s="7"/>
      <c r="HMT206" s="49"/>
      <c r="HMU206" s="12"/>
      <c r="HMV206" s="18"/>
      <c r="HMW206" s="7"/>
      <c r="HMX206" s="49"/>
      <c r="HMY206" s="12"/>
      <c r="HMZ206" s="18"/>
      <c r="HNA206" s="7"/>
      <c r="HNB206" s="49"/>
      <c r="HNC206" s="12"/>
      <c r="HND206" s="18"/>
      <c r="HNE206" s="7"/>
      <c r="HNF206" s="49"/>
      <c r="HNG206" s="12"/>
      <c r="HNH206" s="18"/>
      <c r="HNI206" s="7"/>
      <c r="HNJ206" s="49"/>
      <c r="HNK206" s="12"/>
      <c r="HNL206" s="18"/>
      <c r="HNM206" s="7"/>
      <c r="HNN206" s="49"/>
      <c r="HNO206" s="12"/>
      <c r="HNP206" s="18"/>
      <c r="HNQ206" s="7"/>
      <c r="HNR206" s="49"/>
      <c r="HNS206" s="12"/>
      <c r="HNT206" s="18"/>
      <c r="HNU206" s="7"/>
      <c r="HNV206" s="49"/>
      <c r="HNW206" s="12"/>
      <c r="HNX206" s="18"/>
      <c r="HNY206" s="7"/>
      <c r="HNZ206" s="49"/>
      <c r="HOA206" s="12"/>
      <c r="HOB206" s="18"/>
      <c r="HOC206" s="7"/>
      <c r="HOD206" s="49"/>
      <c r="HOE206" s="12"/>
      <c r="HOF206" s="18"/>
      <c r="HOG206" s="7"/>
      <c r="HOH206" s="49"/>
      <c r="HOI206" s="12"/>
      <c r="HOJ206" s="18"/>
      <c r="HOK206" s="7"/>
      <c r="HOL206" s="49"/>
      <c r="HOM206" s="12"/>
      <c r="HON206" s="18"/>
      <c r="HOO206" s="7"/>
      <c r="HOP206" s="49"/>
      <c r="HOQ206" s="12"/>
      <c r="HOR206" s="18"/>
      <c r="HOS206" s="7"/>
      <c r="HOT206" s="49"/>
      <c r="HOU206" s="12"/>
      <c r="HOV206" s="18"/>
      <c r="HOW206" s="7"/>
      <c r="HOX206" s="49"/>
      <c r="HOY206" s="12"/>
      <c r="HOZ206" s="18"/>
      <c r="HPA206" s="7"/>
      <c r="HPB206" s="49"/>
      <c r="HPC206" s="12"/>
      <c r="HPD206" s="18"/>
      <c r="HPE206" s="7"/>
      <c r="HPF206" s="49"/>
      <c r="HPG206" s="12"/>
      <c r="HPH206" s="18"/>
      <c r="HPI206" s="7"/>
      <c r="HPJ206" s="49"/>
      <c r="HPK206" s="12"/>
      <c r="HPL206" s="18"/>
      <c r="HPM206" s="7"/>
      <c r="HPN206" s="49"/>
      <c r="HPO206" s="12"/>
      <c r="HPP206" s="18"/>
      <c r="HPQ206" s="7"/>
      <c r="HPR206" s="49"/>
      <c r="HPS206" s="12"/>
      <c r="HPT206" s="18"/>
      <c r="HPU206" s="7"/>
      <c r="HPV206" s="49"/>
      <c r="HPW206" s="12"/>
      <c r="HPX206" s="18"/>
      <c r="HPY206" s="7"/>
      <c r="HPZ206" s="49"/>
      <c r="HQA206" s="12"/>
      <c r="HQB206" s="18"/>
      <c r="HQC206" s="7"/>
      <c r="HQD206" s="49"/>
      <c r="HQE206" s="12"/>
      <c r="HQF206" s="18"/>
      <c r="HQG206" s="7"/>
      <c r="HQH206" s="49"/>
      <c r="HQI206" s="12"/>
      <c r="HQJ206" s="18"/>
      <c r="HQK206" s="7"/>
      <c r="HQL206" s="49"/>
      <c r="HQM206" s="12"/>
      <c r="HQN206" s="18"/>
      <c r="HQO206" s="7"/>
      <c r="HQP206" s="49"/>
      <c r="HQQ206" s="12"/>
      <c r="HQR206" s="18"/>
      <c r="HQS206" s="7"/>
      <c r="HQT206" s="49"/>
      <c r="HQU206" s="12"/>
      <c r="HQV206" s="18"/>
      <c r="HQW206" s="7"/>
      <c r="HQX206" s="49"/>
      <c r="HQY206" s="12"/>
      <c r="HQZ206" s="18"/>
      <c r="HRA206" s="7"/>
      <c r="HRB206" s="49"/>
      <c r="HRC206" s="12"/>
      <c r="HRD206" s="18"/>
      <c r="HRE206" s="7"/>
      <c r="HRF206" s="49"/>
      <c r="HRG206" s="12"/>
      <c r="HRH206" s="18"/>
      <c r="HRI206" s="7"/>
      <c r="HRJ206" s="49"/>
      <c r="HRK206" s="12"/>
      <c r="HRL206" s="18"/>
      <c r="HRM206" s="7"/>
      <c r="HRN206" s="49"/>
      <c r="HRO206" s="12"/>
      <c r="HRP206" s="18"/>
      <c r="HRQ206" s="7"/>
      <c r="HRR206" s="49"/>
      <c r="HRS206" s="12"/>
      <c r="HRT206" s="18"/>
      <c r="HRU206" s="7"/>
      <c r="HRV206" s="49"/>
      <c r="HRW206" s="12"/>
      <c r="HRX206" s="18"/>
      <c r="HRY206" s="7"/>
      <c r="HRZ206" s="49"/>
      <c r="HSA206" s="12"/>
      <c r="HSB206" s="18"/>
      <c r="HSC206" s="7"/>
      <c r="HSD206" s="49"/>
      <c r="HSE206" s="12"/>
      <c r="HSF206" s="18"/>
      <c r="HSG206" s="7"/>
      <c r="HSH206" s="49"/>
      <c r="HSI206" s="12"/>
      <c r="HSJ206" s="18"/>
      <c r="HSK206" s="7"/>
      <c r="HSL206" s="49"/>
      <c r="HSM206" s="12"/>
      <c r="HSN206" s="18"/>
      <c r="HSO206" s="7"/>
      <c r="HSP206" s="49"/>
      <c r="HSQ206" s="12"/>
      <c r="HSR206" s="18"/>
      <c r="HSS206" s="7"/>
      <c r="HST206" s="49"/>
      <c r="HSU206" s="12"/>
      <c r="HSV206" s="18"/>
      <c r="HSW206" s="7"/>
      <c r="HSX206" s="49"/>
      <c r="HSY206" s="12"/>
      <c r="HSZ206" s="18"/>
      <c r="HTA206" s="7"/>
      <c r="HTB206" s="49"/>
      <c r="HTC206" s="12"/>
      <c r="HTD206" s="18"/>
      <c r="HTE206" s="7"/>
      <c r="HTF206" s="49"/>
      <c r="HTG206" s="12"/>
      <c r="HTH206" s="18"/>
      <c r="HTI206" s="7"/>
      <c r="HTJ206" s="49"/>
      <c r="HTK206" s="12"/>
      <c r="HTL206" s="18"/>
      <c r="HTM206" s="7"/>
      <c r="HTN206" s="49"/>
      <c r="HTO206" s="12"/>
      <c r="HTP206" s="18"/>
      <c r="HTQ206" s="7"/>
      <c r="HTR206" s="49"/>
      <c r="HTS206" s="12"/>
      <c r="HTT206" s="18"/>
      <c r="HTU206" s="7"/>
      <c r="HTV206" s="49"/>
      <c r="HTW206" s="12"/>
      <c r="HTX206" s="18"/>
      <c r="HTY206" s="7"/>
      <c r="HTZ206" s="49"/>
      <c r="HUA206" s="12"/>
      <c r="HUB206" s="18"/>
      <c r="HUC206" s="7"/>
      <c r="HUD206" s="49"/>
      <c r="HUE206" s="12"/>
      <c r="HUF206" s="18"/>
      <c r="HUG206" s="7"/>
      <c r="HUH206" s="49"/>
      <c r="HUI206" s="12"/>
      <c r="HUJ206" s="18"/>
      <c r="HUK206" s="7"/>
      <c r="HUL206" s="49"/>
      <c r="HUM206" s="12"/>
      <c r="HUN206" s="18"/>
      <c r="HUO206" s="7"/>
      <c r="HUP206" s="49"/>
      <c r="HUQ206" s="12"/>
      <c r="HUR206" s="18"/>
      <c r="HUS206" s="7"/>
      <c r="HUT206" s="49"/>
      <c r="HUU206" s="12"/>
      <c r="HUV206" s="18"/>
      <c r="HUW206" s="7"/>
      <c r="HUX206" s="49"/>
      <c r="HUY206" s="12"/>
      <c r="HUZ206" s="18"/>
      <c r="HVA206" s="7"/>
      <c r="HVB206" s="49"/>
      <c r="HVC206" s="12"/>
      <c r="HVD206" s="18"/>
      <c r="HVE206" s="7"/>
      <c r="HVF206" s="49"/>
      <c r="HVG206" s="12"/>
      <c r="HVH206" s="18"/>
      <c r="HVI206" s="7"/>
      <c r="HVJ206" s="49"/>
      <c r="HVK206" s="12"/>
      <c r="HVL206" s="18"/>
      <c r="HVM206" s="7"/>
      <c r="HVN206" s="49"/>
      <c r="HVO206" s="12"/>
      <c r="HVP206" s="18"/>
      <c r="HVQ206" s="7"/>
      <c r="HVR206" s="49"/>
      <c r="HVS206" s="12"/>
      <c r="HVT206" s="18"/>
      <c r="HVU206" s="7"/>
      <c r="HVV206" s="49"/>
      <c r="HVW206" s="12"/>
      <c r="HVX206" s="18"/>
      <c r="HVY206" s="7"/>
      <c r="HVZ206" s="49"/>
      <c r="HWA206" s="12"/>
      <c r="HWB206" s="18"/>
      <c r="HWC206" s="7"/>
      <c r="HWD206" s="49"/>
      <c r="HWE206" s="12"/>
      <c r="HWF206" s="18"/>
      <c r="HWG206" s="7"/>
      <c r="HWH206" s="49"/>
      <c r="HWI206" s="12"/>
      <c r="HWJ206" s="18"/>
      <c r="HWK206" s="7"/>
      <c r="HWL206" s="49"/>
      <c r="HWM206" s="12"/>
      <c r="HWN206" s="18"/>
      <c r="HWO206" s="7"/>
      <c r="HWP206" s="49"/>
      <c r="HWQ206" s="12"/>
      <c r="HWR206" s="18"/>
      <c r="HWS206" s="7"/>
      <c r="HWT206" s="49"/>
      <c r="HWU206" s="12"/>
      <c r="HWV206" s="18"/>
      <c r="HWW206" s="7"/>
      <c r="HWX206" s="49"/>
      <c r="HWY206" s="12"/>
      <c r="HWZ206" s="18"/>
      <c r="HXA206" s="7"/>
      <c r="HXB206" s="49"/>
      <c r="HXC206" s="12"/>
      <c r="HXD206" s="18"/>
      <c r="HXE206" s="7"/>
      <c r="HXF206" s="49"/>
      <c r="HXG206" s="12"/>
      <c r="HXH206" s="18"/>
      <c r="HXI206" s="7"/>
      <c r="HXJ206" s="49"/>
      <c r="HXK206" s="12"/>
      <c r="HXL206" s="18"/>
      <c r="HXM206" s="7"/>
      <c r="HXN206" s="49"/>
      <c r="HXO206" s="12"/>
      <c r="HXP206" s="18"/>
      <c r="HXQ206" s="7"/>
      <c r="HXR206" s="49"/>
      <c r="HXS206" s="12"/>
      <c r="HXT206" s="18"/>
      <c r="HXU206" s="7"/>
      <c r="HXV206" s="49"/>
      <c r="HXW206" s="12"/>
      <c r="HXX206" s="18"/>
      <c r="HXY206" s="7"/>
      <c r="HXZ206" s="49"/>
      <c r="HYA206" s="12"/>
      <c r="HYB206" s="18"/>
      <c r="HYC206" s="7"/>
      <c r="HYD206" s="49"/>
      <c r="HYE206" s="12"/>
      <c r="HYF206" s="18"/>
      <c r="HYG206" s="7"/>
      <c r="HYH206" s="49"/>
      <c r="HYI206" s="12"/>
      <c r="HYJ206" s="18"/>
      <c r="HYK206" s="7"/>
      <c r="HYL206" s="49"/>
      <c r="HYM206" s="12"/>
      <c r="HYN206" s="18"/>
      <c r="HYO206" s="7"/>
      <c r="HYP206" s="49"/>
      <c r="HYQ206" s="12"/>
      <c r="HYR206" s="18"/>
      <c r="HYS206" s="7"/>
      <c r="HYT206" s="49"/>
      <c r="HYU206" s="12"/>
      <c r="HYV206" s="18"/>
      <c r="HYW206" s="7"/>
      <c r="HYX206" s="49"/>
      <c r="HYY206" s="12"/>
      <c r="HYZ206" s="18"/>
      <c r="HZA206" s="7"/>
      <c r="HZB206" s="49"/>
      <c r="HZC206" s="12"/>
      <c r="HZD206" s="18"/>
      <c r="HZE206" s="7"/>
      <c r="HZF206" s="49"/>
      <c r="HZG206" s="12"/>
      <c r="HZH206" s="18"/>
      <c r="HZI206" s="7"/>
      <c r="HZJ206" s="49"/>
      <c r="HZK206" s="12"/>
      <c r="HZL206" s="18"/>
      <c r="HZM206" s="7"/>
      <c r="HZN206" s="49"/>
      <c r="HZO206" s="12"/>
      <c r="HZP206" s="18"/>
      <c r="HZQ206" s="7"/>
      <c r="HZR206" s="49"/>
      <c r="HZS206" s="12"/>
      <c r="HZT206" s="18"/>
      <c r="HZU206" s="7"/>
      <c r="HZV206" s="49"/>
      <c r="HZW206" s="12"/>
      <c r="HZX206" s="18"/>
      <c r="HZY206" s="7"/>
      <c r="HZZ206" s="49"/>
      <c r="IAA206" s="12"/>
      <c r="IAB206" s="18"/>
      <c r="IAC206" s="7"/>
      <c r="IAD206" s="49"/>
      <c r="IAE206" s="12"/>
      <c r="IAF206" s="18"/>
      <c r="IAG206" s="7"/>
      <c r="IAH206" s="49"/>
      <c r="IAI206" s="12"/>
      <c r="IAJ206" s="18"/>
      <c r="IAK206" s="7"/>
      <c r="IAL206" s="49"/>
      <c r="IAM206" s="12"/>
      <c r="IAN206" s="18"/>
      <c r="IAO206" s="7"/>
      <c r="IAP206" s="49"/>
      <c r="IAQ206" s="12"/>
      <c r="IAR206" s="18"/>
      <c r="IAS206" s="7"/>
      <c r="IAT206" s="49"/>
      <c r="IAU206" s="12"/>
      <c r="IAV206" s="18"/>
      <c r="IAW206" s="7"/>
      <c r="IAX206" s="49"/>
      <c r="IAY206" s="12"/>
      <c r="IAZ206" s="18"/>
      <c r="IBA206" s="7"/>
      <c r="IBB206" s="49"/>
      <c r="IBC206" s="12"/>
      <c r="IBD206" s="18"/>
      <c r="IBE206" s="7"/>
      <c r="IBF206" s="49"/>
      <c r="IBG206" s="12"/>
      <c r="IBH206" s="18"/>
      <c r="IBI206" s="7"/>
      <c r="IBJ206" s="49"/>
      <c r="IBK206" s="12"/>
      <c r="IBL206" s="18"/>
      <c r="IBM206" s="7"/>
      <c r="IBN206" s="49"/>
      <c r="IBO206" s="12"/>
      <c r="IBP206" s="18"/>
      <c r="IBQ206" s="7"/>
      <c r="IBR206" s="49"/>
      <c r="IBS206" s="12"/>
      <c r="IBT206" s="18"/>
      <c r="IBU206" s="7"/>
      <c r="IBV206" s="49"/>
      <c r="IBW206" s="12"/>
      <c r="IBX206" s="18"/>
      <c r="IBY206" s="7"/>
      <c r="IBZ206" s="49"/>
      <c r="ICA206" s="12"/>
      <c r="ICB206" s="18"/>
      <c r="ICC206" s="7"/>
      <c r="ICD206" s="49"/>
      <c r="ICE206" s="12"/>
      <c r="ICF206" s="18"/>
      <c r="ICG206" s="7"/>
      <c r="ICH206" s="49"/>
      <c r="ICI206" s="12"/>
      <c r="ICJ206" s="18"/>
      <c r="ICK206" s="7"/>
      <c r="ICL206" s="49"/>
      <c r="ICM206" s="12"/>
      <c r="ICN206" s="18"/>
      <c r="ICO206" s="7"/>
      <c r="ICP206" s="49"/>
      <c r="ICQ206" s="12"/>
      <c r="ICR206" s="18"/>
      <c r="ICS206" s="7"/>
      <c r="ICT206" s="49"/>
      <c r="ICU206" s="12"/>
      <c r="ICV206" s="18"/>
      <c r="ICW206" s="7"/>
      <c r="ICX206" s="49"/>
      <c r="ICY206" s="12"/>
      <c r="ICZ206" s="18"/>
      <c r="IDA206" s="7"/>
      <c r="IDB206" s="49"/>
      <c r="IDC206" s="12"/>
      <c r="IDD206" s="18"/>
      <c r="IDE206" s="7"/>
      <c r="IDF206" s="49"/>
      <c r="IDG206" s="12"/>
      <c r="IDH206" s="18"/>
      <c r="IDI206" s="7"/>
      <c r="IDJ206" s="49"/>
      <c r="IDK206" s="12"/>
      <c r="IDL206" s="18"/>
      <c r="IDM206" s="7"/>
      <c r="IDN206" s="49"/>
      <c r="IDO206" s="12"/>
      <c r="IDP206" s="18"/>
      <c r="IDQ206" s="7"/>
      <c r="IDR206" s="49"/>
      <c r="IDS206" s="12"/>
      <c r="IDT206" s="18"/>
      <c r="IDU206" s="7"/>
      <c r="IDV206" s="49"/>
      <c r="IDW206" s="12"/>
      <c r="IDX206" s="18"/>
      <c r="IDY206" s="7"/>
      <c r="IDZ206" s="49"/>
      <c r="IEA206" s="12"/>
      <c r="IEB206" s="18"/>
      <c r="IEC206" s="7"/>
      <c r="IED206" s="49"/>
      <c r="IEE206" s="12"/>
      <c r="IEF206" s="18"/>
      <c r="IEG206" s="7"/>
      <c r="IEH206" s="49"/>
      <c r="IEI206" s="12"/>
      <c r="IEJ206" s="18"/>
      <c r="IEK206" s="7"/>
      <c r="IEL206" s="49"/>
      <c r="IEM206" s="12"/>
      <c r="IEN206" s="18"/>
      <c r="IEO206" s="7"/>
      <c r="IEP206" s="49"/>
      <c r="IEQ206" s="12"/>
      <c r="IER206" s="18"/>
      <c r="IES206" s="7"/>
      <c r="IET206" s="49"/>
      <c r="IEU206" s="12"/>
      <c r="IEV206" s="18"/>
      <c r="IEW206" s="7"/>
      <c r="IEX206" s="49"/>
      <c r="IEY206" s="12"/>
      <c r="IEZ206" s="18"/>
      <c r="IFA206" s="7"/>
      <c r="IFB206" s="49"/>
      <c r="IFC206" s="12"/>
      <c r="IFD206" s="18"/>
      <c r="IFE206" s="7"/>
      <c r="IFF206" s="49"/>
      <c r="IFG206" s="12"/>
      <c r="IFH206" s="18"/>
      <c r="IFI206" s="7"/>
      <c r="IFJ206" s="49"/>
      <c r="IFK206" s="12"/>
      <c r="IFL206" s="18"/>
      <c r="IFM206" s="7"/>
      <c r="IFN206" s="49"/>
      <c r="IFO206" s="12"/>
      <c r="IFP206" s="18"/>
      <c r="IFQ206" s="7"/>
      <c r="IFR206" s="49"/>
      <c r="IFS206" s="12"/>
      <c r="IFT206" s="18"/>
      <c r="IFU206" s="7"/>
      <c r="IFV206" s="49"/>
      <c r="IFW206" s="12"/>
      <c r="IFX206" s="18"/>
      <c r="IFY206" s="7"/>
      <c r="IFZ206" s="49"/>
      <c r="IGA206" s="12"/>
      <c r="IGB206" s="18"/>
      <c r="IGC206" s="7"/>
      <c r="IGD206" s="49"/>
      <c r="IGE206" s="12"/>
      <c r="IGF206" s="18"/>
      <c r="IGG206" s="7"/>
      <c r="IGH206" s="49"/>
      <c r="IGI206" s="12"/>
      <c r="IGJ206" s="18"/>
      <c r="IGK206" s="7"/>
      <c r="IGL206" s="49"/>
      <c r="IGM206" s="12"/>
      <c r="IGN206" s="18"/>
      <c r="IGO206" s="7"/>
      <c r="IGP206" s="49"/>
      <c r="IGQ206" s="12"/>
      <c r="IGR206" s="18"/>
      <c r="IGS206" s="7"/>
      <c r="IGT206" s="49"/>
      <c r="IGU206" s="12"/>
      <c r="IGV206" s="18"/>
      <c r="IGW206" s="7"/>
      <c r="IGX206" s="49"/>
      <c r="IGY206" s="12"/>
      <c r="IGZ206" s="18"/>
      <c r="IHA206" s="7"/>
      <c r="IHB206" s="49"/>
      <c r="IHC206" s="12"/>
      <c r="IHD206" s="18"/>
      <c r="IHE206" s="7"/>
      <c r="IHF206" s="49"/>
      <c r="IHG206" s="12"/>
      <c r="IHH206" s="18"/>
      <c r="IHI206" s="7"/>
      <c r="IHJ206" s="49"/>
      <c r="IHK206" s="12"/>
      <c r="IHL206" s="18"/>
      <c r="IHM206" s="7"/>
      <c r="IHN206" s="49"/>
      <c r="IHO206" s="12"/>
      <c r="IHP206" s="18"/>
      <c r="IHQ206" s="7"/>
      <c r="IHR206" s="49"/>
      <c r="IHS206" s="12"/>
      <c r="IHT206" s="18"/>
      <c r="IHU206" s="7"/>
      <c r="IHV206" s="49"/>
      <c r="IHW206" s="12"/>
      <c r="IHX206" s="18"/>
      <c r="IHY206" s="7"/>
      <c r="IHZ206" s="49"/>
      <c r="IIA206" s="12"/>
      <c r="IIB206" s="18"/>
      <c r="IIC206" s="7"/>
      <c r="IID206" s="49"/>
      <c r="IIE206" s="12"/>
      <c r="IIF206" s="18"/>
      <c r="IIG206" s="7"/>
      <c r="IIH206" s="49"/>
      <c r="III206" s="12"/>
      <c r="IIJ206" s="18"/>
      <c r="IIK206" s="7"/>
      <c r="IIL206" s="49"/>
      <c r="IIM206" s="12"/>
      <c r="IIN206" s="18"/>
      <c r="IIO206" s="7"/>
      <c r="IIP206" s="49"/>
      <c r="IIQ206" s="12"/>
      <c r="IIR206" s="18"/>
      <c r="IIS206" s="7"/>
      <c r="IIT206" s="49"/>
      <c r="IIU206" s="12"/>
      <c r="IIV206" s="18"/>
      <c r="IIW206" s="7"/>
      <c r="IIX206" s="49"/>
      <c r="IIY206" s="12"/>
      <c r="IIZ206" s="18"/>
      <c r="IJA206" s="7"/>
      <c r="IJB206" s="49"/>
      <c r="IJC206" s="12"/>
      <c r="IJD206" s="18"/>
      <c r="IJE206" s="7"/>
      <c r="IJF206" s="49"/>
      <c r="IJG206" s="12"/>
      <c r="IJH206" s="18"/>
      <c r="IJI206" s="7"/>
      <c r="IJJ206" s="49"/>
      <c r="IJK206" s="12"/>
      <c r="IJL206" s="18"/>
      <c r="IJM206" s="7"/>
      <c r="IJN206" s="49"/>
      <c r="IJO206" s="12"/>
      <c r="IJP206" s="18"/>
      <c r="IJQ206" s="7"/>
      <c r="IJR206" s="49"/>
      <c r="IJS206" s="12"/>
      <c r="IJT206" s="18"/>
      <c r="IJU206" s="7"/>
      <c r="IJV206" s="49"/>
      <c r="IJW206" s="12"/>
      <c r="IJX206" s="18"/>
      <c r="IJY206" s="7"/>
      <c r="IJZ206" s="49"/>
      <c r="IKA206" s="12"/>
      <c r="IKB206" s="18"/>
      <c r="IKC206" s="7"/>
      <c r="IKD206" s="49"/>
      <c r="IKE206" s="12"/>
      <c r="IKF206" s="18"/>
      <c r="IKG206" s="7"/>
      <c r="IKH206" s="49"/>
      <c r="IKI206" s="12"/>
      <c r="IKJ206" s="18"/>
      <c r="IKK206" s="7"/>
      <c r="IKL206" s="49"/>
      <c r="IKM206" s="12"/>
      <c r="IKN206" s="18"/>
      <c r="IKO206" s="7"/>
      <c r="IKP206" s="49"/>
      <c r="IKQ206" s="12"/>
      <c r="IKR206" s="18"/>
      <c r="IKS206" s="7"/>
      <c r="IKT206" s="49"/>
      <c r="IKU206" s="12"/>
      <c r="IKV206" s="18"/>
      <c r="IKW206" s="7"/>
      <c r="IKX206" s="49"/>
      <c r="IKY206" s="12"/>
      <c r="IKZ206" s="18"/>
      <c r="ILA206" s="7"/>
      <c r="ILB206" s="49"/>
      <c r="ILC206" s="12"/>
      <c r="ILD206" s="18"/>
      <c r="ILE206" s="7"/>
      <c r="ILF206" s="49"/>
      <c r="ILG206" s="12"/>
      <c r="ILH206" s="18"/>
      <c r="ILI206" s="7"/>
      <c r="ILJ206" s="49"/>
      <c r="ILK206" s="12"/>
      <c r="ILL206" s="18"/>
      <c r="ILM206" s="7"/>
      <c r="ILN206" s="49"/>
      <c r="ILO206" s="12"/>
      <c r="ILP206" s="18"/>
      <c r="ILQ206" s="7"/>
      <c r="ILR206" s="49"/>
      <c r="ILS206" s="12"/>
      <c r="ILT206" s="18"/>
      <c r="ILU206" s="7"/>
      <c r="ILV206" s="49"/>
      <c r="ILW206" s="12"/>
      <c r="ILX206" s="18"/>
      <c r="ILY206" s="7"/>
      <c r="ILZ206" s="49"/>
      <c r="IMA206" s="12"/>
      <c r="IMB206" s="18"/>
      <c r="IMC206" s="7"/>
      <c r="IMD206" s="49"/>
      <c r="IME206" s="12"/>
      <c r="IMF206" s="18"/>
      <c r="IMG206" s="7"/>
      <c r="IMH206" s="49"/>
      <c r="IMI206" s="12"/>
      <c r="IMJ206" s="18"/>
      <c r="IMK206" s="7"/>
      <c r="IML206" s="49"/>
      <c r="IMM206" s="12"/>
      <c r="IMN206" s="18"/>
      <c r="IMO206" s="7"/>
      <c r="IMP206" s="49"/>
      <c r="IMQ206" s="12"/>
      <c r="IMR206" s="18"/>
      <c r="IMS206" s="7"/>
      <c r="IMT206" s="49"/>
      <c r="IMU206" s="12"/>
      <c r="IMV206" s="18"/>
      <c r="IMW206" s="7"/>
      <c r="IMX206" s="49"/>
      <c r="IMY206" s="12"/>
      <c r="IMZ206" s="18"/>
      <c r="INA206" s="7"/>
      <c r="INB206" s="49"/>
      <c r="INC206" s="12"/>
      <c r="IND206" s="18"/>
      <c r="INE206" s="7"/>
      <c r="INF206" s="49"/>
      <c r="ING206" s="12"/>
      <c r="INH206" s="18"/>
      <c r="INI206" s="7"/>
      <c r="INJ206" s="49"/>
      <c r="INK206" s="12"/>
      <c r="INL206" s="18"/>
      <c r="INM206" s="7"/>
      <c r="INN206" s="49"/>
      <c r="INO206" s="12"/>
      <c r="INP206" s="18"/>
      <c r="INQ206" s="7"/>
      <c r="INR206" s="49"/>
      <c r="INS206" s="12"/>
      <c r="INT206" s="18"/>
      <c r="INU206" s="7"/>
      <c r="INV206" s="49"/>
      <c r="INW206" s="12"/>
      <c r="INX206" s="18"/>
      <c r="INY206" s="7"/>
      <c r="INZ206" s="49"/>
      <c r="IOA206" s="12"/>
      <c r="IOB206" s="18"/>
      <c r="IOC206" s="7"/>
      <c r="IOD206" s="49"/>
      <c r="IOE206" s="12"/>
      <c r="IOF206" s="18"/>
      <c r="IOG206" s="7"/>
      <c r="IOH206" s="49"/>
      <c r="IOI206" s="12"/>
      <c r="IOJ206" s="18"/>
      <c r="IOK206" s="7"/>
      <c r="IOL206" s="49"/>
      <c r="IOM206" s="12"/>
      <c r="ION206" s="18"/>
      <c r="IOO206" s="7"/>
      <c r="IOP206" s="49"/>
      <c r="IOQ206" s="12"/>
      <c r="IOR206" s="18"/>
      <c r="IOS206" s="7"/>
      <c r="IOT206" s="49"/>
      <c r="IOU206" s="12"/>
      <c r="IOV206" s="18"/>
      <c r="IOW206" s="7"/>
      <c r="IOX206" s="49"/>
      <c r="IOY206" s="12"/>
      <c r="IOZ206" s="18"/>
      <c r="IPA206" s="7"/>
      <c r="IPB206" s="49"/>
      <c r="IPC206" s="12"/>
      <c r="IPD206" s="18"/>
      <c r="IPE206" s="7"/>
      <c r="IPF206" s="49"/>
      <c r="IPG206" s="12"/>
      <c r="IPH206" s="18"/>
      <c r="IPI206" s="7"/>
      <c r="IPJ206" s="49"/>
      <c r="IPK206" s="12"/>
      <c r="IPL206" s="18"/>
      <c r="IPM206" s="7"/>
      <c r="IPN206" s="49"/>
      <c r="IPO206" s="12"/>
      <c r="IPP206" s="18"/>
      <c r="IPQ206" s="7"/>
      <c r="IPR206" s="49"/>
      <c r="IPS206" s="12"/>
      <c r="IPT206" s="18"/>
      <c r="IPU206" s="7"/>
      <c r="IPV206" s="49"/>
      <c r="IPW206" s="12"/>
      <c r="IPX206" s="18"/>
      <c r="IPY206" s="7"/>
      <c r="IPZ206" s="49"/>
      <c r="IQA206" s="12"/>
      <c r="IQB206" s="18"/>
      <c r="IQC206" s="7"/>
      <c r="IQD206" s="49"/>
      <c r="IQE206" s="12"/>
      <c r="IQF206" s="18"/>
      <c r="IQG206" s="7"/>
      <c r="IQH206" s="49"/>
      <c r="IQI206" s="12"/>
      <c r="IQJ206" s="18"/>
      <c r="IQK206" s="7"/>
      <c r="IQL206" s="49"/>
      <c r="IQM206" s="12"/>
      <c r="IQN206" s="18"/>
      <c r="IQO206" s="7"/>
      <c r="IQP206" s="49"/>
      <c r="IQQ206" s="12"/>
      <c r="IQR206" s="18"/>
      <c r="IQS206" s="7"/>
      <c r="IQT206" s="49"/>
      <c r="IQU206" s="12"/>
      <c r="IQV206" s="18"/>
      <c r="IQW206" s="7"/>
      <c r="IQX206" s="49"/>
      <c r="IQY206" s="12"/>
      <c r="IQZ206" s="18"/>
      <c r="IRA206" s="7"/>
      <c r="IRB206" s="49"/>
      <c r="IRC206" s="12"/>
      <c r="IRD206" s="18"/>
      <c r="IRE206" s="7"/>
      <c r="IRF206" s="49"/>
      <c r="IRG206" s="12"/>
      <c r="IRH206" s="18"/>
      <c r="IRI206" s="7"/>
      <c r="IRJ206" s="49"/>
      <c r="IRK206" s="12"/>
      <c r="IRL206" s="18"/>
      <c r="IRM206" s="7"/>
      <c r="IRN206" s="49"/>
      <c r="IRO206" s="12"/>
      <c r="IRP206" s="18"/>
      <c r="IRQ206" s="7"/>
      <c r="IRR206" s="49"/>
      <c r="IRS206" s="12"/>
      <c r="IRT206" s="18"/>
      <c r="IRU206" s="7"/>
      <c r="IRV206" s="49"/>
      <c r="IRW206" s="12"/>
      <c r="IRX206" s="18"/>
      <c r="IRY206" s="7"/>
      <c r="IRZ206" s="49"/>
      <c r="ISA206" s="12"/>
      <c r="ISB206" s="18"/>
      <c r="ISC206" s="7"/>
      <c r="ISD206" s="49"/>
      <c r="ISE206" s="12"/>
      <c r="ISF206" s="18"/>
      <c r="ISG206" s="7"/>
      <c r="ISH206" s="49"/>
      <c r="ISI206" s="12"/>
      <c r="ISJ206" s="18"/>
      <c r="ISK206" s="7"/>
      <c r="ISL206" s="49"/>
      <c r="ISM206" s="12"/>
      <c r="ISN206" s="18"/>
      <c r="ISO206" s="7"/>
      <c r="ISP206" s="49"/>
      <c r="ISQ206" s="12"/>
      <c r="ISR206" s="18"/>
      <c r="ISS206" s="7"/>
      <c r="IST206" s="49"/>
      <c r="ISU206" s="12"/>
      <c r="ISV206" s="18"/>
      <c r="ISW206" s="7"/>
      <c r="ISX206" s="49"/>
      <c r="ISY206" s="12"/>
      <c r="ISZ206" s="18"/>
      <c r="ITA206" s="7"/>
      <c r="ITB206" s="49"/>
      <c r="ITC206" s="12"/>
      <c r="ITD206" s="18"/>
      <c r="ITE206" s="7"/>
      <c r="ITF206" s="49"/>
      <c r="ITG206" s="12"/>
      <c r="ITH206" s="18"/>
      <c r="ITI206" s="7"/>
      <c r="ITJ206" s="49"/>
      <c r="ITK206" s="12"/>
      <c r="ITL206" s="18"/>
      <c r="ITM206" s="7"/>
      <c r="ITN206" s="49"/>
      <c r="ITO206" s="12"/>
      <c r="ITP206" s="18"/>
      <c r="ITQ206" s="7"/>
      <c r="ITR206" s="49"/>
      <c r="ITS206" s="12"/>
      <c r="ITT206" s="18"/>
      <c r="ITU206" s="7"/>
      <c r="ITV206" s="49"/>
      <c r="ITW206" s="12"/>
      <c r="ITX206" s="18"/>
      <c r="ITY206" s="7"/>
      <c r="ITZ206" s="49"/>
      <c r="IUA206" s="12"/>
      <c r="IUB206" s="18"/>
      <c r="IUC206" s="7"/>
      <c r="IUD206" s="49"/>
      <c r="IUE206" s="12"/>
      <c r="IUF206" s="18"/>
      <c r="IUG206" s="7"/>
      <c r="IUH206" s="49"/>
      <c r="IUI206" s="12"/>
      <c r="IUJ206" s="18"/>
      <c r="IUK206" s="7"/>
      <c r="IUL206" s="49"/>
      <c r="IUM206" s="12"/>
      <c r="IUN206" s="18"/>
      <c r="IUO206" s="7"/>
      <c r="IUP206" s="49"/>
      <c r="IUQ206" s="12"/>
      <c r="IUR206" s="18"/>
      <c r="IUS206" s="7"/>
      <c r="IUT206" s="49"/>
      <c r="IUU206" s="12"/>
      <c r="IUV206" s="18"/>
      <c r="IUW206" s="7"/>
      <c r="IUX206" s="49"/>
      <c r="IUY206" s="12"/>
      <c r="IUZ206" s="18"/>
      <c r="IVA206" s="7"/>
      <c r="IVB206" s="49"/>
      <c r="IVC206" s="12"/>
      <c r="IVD206" s="18"/>
      <c r="IVE206" s="7"/>
      <c r="IVF206" s="49"/>
      <c r="IVG206" s="12"/>
      <c r="IVH206" s="18"/>
      <c r="IVI206" s="7"/>
      <c r="IVJ206" s="49"/>
      <c r="IVK206" s="12"/>
      <c r="IVL206" s="18"/>
      <c r="IVM206" s="7"/>
      <c r="IVN206" s="49"/>
      <c r="IVO206" s="12"/>
      <c r="IVP206" s="18"/>
      <c r="IVQ206" s="7"/>
      <c r="IVR206" s="49"/>
      <c r="IVS206" s="12"/>
      <c r="IVT206" s="18"/>
      <c r="IVU206" s="7"/>
      <c r="IVV206" s="49"/>
      <c r="IVW206" s="12"/>
      <c r="IVX206" s="18"/>
      <c r="IVY206" s="7"/>
      <c r="IVZ206" s="49"/>
      <c r="IWA206" s="12"/>
      <c r="IWB206" s="18"/>
      <c r="IWC206" s="7"/>
      <c r="IWD206" s="49"/>
      <c r="IWE206" s="12"/>
      <c r="IWF206" s="18"/>
      <c r="IWG206" s="7"/>
      <c r="IWH206" s="49"/>
      <c r="IWI206" s="12"/>
      <c r="IWJ206" s="18"/>
      <c r="IWK206" s="7"/>
      <c r="IWL206" s="49"/>
      <c r="IWM206" s="12"/>
      <c r="IWN206" s="18"/>
      <c r="IWO206" s="7"/>
      <c r="IWP206" s="49"/>
      <c r="IWQ206" s="12"/>
      <c r="IWR206" s="18"/>
      <c r="IWS206" s="7"/>
      <c r="IWT206" s="49"/>
      <c r="IWU206" s="12"/>
      <c r="IWV206" s="18"/>
      <c r="IWW206" s="7"/>
      <c r="IWX206" s="49"/>
      <c r="IWY206" s="12"/>
      <c r="IWZ206" s="18"/>
      <c r="IXA206" s="7"/>
      <c r="IXB206" s="49"/>
      <c r="IXC206" s="12"/>
      <c r="IXD206" s="18"/>
      <c r="IXE206" s="7"/>
      <c r="IXF206" s="49"/>
      <c r="IXG206" s="12"/>
      <c r="IXH206" s="18"/>
      <c r="IXI206" s="7"/>
      <c r="IXJ206" s="49"/>
      <c r="IXK206" s="12"/>
      <c r="IXL206" s="18"/>
      <c r="IXM206" s="7"/>
      <c r="IXN206" s="49"/>
      <c r="IXO206" s="12"/>
      <c r="IXP206" s="18"/>
      <c r="IXQ206" s="7"/>
      <c r="IXR206" s="49"/>
      <c r="IXS206" s="12"/>
      <c r="IXT206" s="18"/>
      <c r="IXU206" s="7"/>
      <c r="IXV206" s="49"/>
      <c r="IXW206" s="12"/>
      <c r="IXX206" s="18"/>
      <c r="IXY206" s="7"/>
      <c r="IXZ206" s="49"/>
      <c r="IYA206" s="12"/>
      <c r="IYB206" s="18"/>
      <c r="IYC206" s="7"/>
      <c r="IYD206" s="49"/>
      <c r="IYE206" s="12"/>
      <c r="IYF206" s="18"/>
      <c r="IYG206" s="7"/>
      <c r="IYH206" s="49"/>
      <c r="IYI206" s="12"/>
      <c r="IYJ206" s="18"/>
      <c r="IYK206" s="7"/>
      <c r="IYL206" s="49"/>
      <c r="IYM206" s="12"/>
      <c r="IYN206" s="18"/>
      <c r="IYO206" s="7"/>
      <c r="IYP206" s="49"/>
      <c r="IYQ206" s="12"/>
      <c r="IYR206" s="18"/>
      <c r="IYS206" s="7"/>
      <c r="IYT206" s="49"/>
      <c r="IYU206" s="12"/>
      <c r="IYV206" s="18"/>
      <c r="IYW206" s="7"/>
      <c r="IYX206" s="49"/>
      <c r="IYY206" s="12"/>
      <c r="IYZ206" s="18"/>
      <c r="IZA206" s="7"/>
      <c r="IZB206" s="49"/>
      <c r="IZC206" s="12"/>
      <c r="IZD206" s="18"/>
      <c r="IZE206" s="7"/>
      <c r="IZF206" s="49"/>
      <c r="IZG206" s="12"/>
      <c r="IZH206" s="18"/>
      <c r="IZI206" s="7"/>
      <c r="IZJ206" s="49"/>
      <c r="IZK206" s="12"/>
      <c r="IZL206" s="18"/>
      <c r="IZM206" s="7"/>
      <c r="IZN206" s="49"/>
      <c r="IZO206" s="12"/>
      <c r="IZP206" s="18"/>
      <c r="IZQ206" s="7"/>
      <c r="IZR206" s="49"/>
      <c r="IZS206" s="12"/>
      <c r="IZT206" s="18"/>
      <c r="IZU206" s="7"/>
      <c r="IZV206" s="49"/>
      <c r="IZW206" s="12"/>
      <c r="IZX206" s="18"/>
      <c r="IZY206" s="7"/>
      <c r="IZZ206" s="49"/>
      <c r="JAA206" s="12"/>
      <c r="JAB206" s="18"/>
      <c r="JAC206" s="7"/>
      <c r="JAD206" s="49"/>
      <c r="JAE206" s="12"/>
      <c r="JAF206" s="18"/>
      <c r="JAG206" s="7"/>
      <c r="JAH206" s="49"/>
      <c r="JAI206" s="12"/>
      <c r="JAJ206" s="18"/>
      <c r="JAK206" s="7"/>
      <c r="JAL206" s="49"/>
      <c r="JAM206" s="12"/>
      <c r="JAN206" s="18"/>
      <c r="JAO206" s="7"/>
      <c r="JAP206" s="49"/>
      <c r="JAQ206" s="12"/>
      <c r="JAR206" s="18"/>
      <c r="JAS206" s="7"/>
      <c r="JAT206" s="49"/>
      <c r="JAU206" s="12"/>
      <c r="JAV206" s="18"/>
      <c r="JAW206" s="7"/>
      <c r="JAX206" s="49"/>
      <c r="JAY206" s="12"/>
      <c r="JAZ206" s="18"/>
      <c r="JBA206" s="7"/>
      <c r="JBB206" s="49"/>
      <c r="JBC206" s="12"/>
      <c r="JBD206" s="18"/>
      <c r="JBE206" s="7"/>
      <c r="JBF206" s="49"/>
      <c r="JBG206" s="12"/>
      <c r="JBH206" s="18"/>
      <c r="JBI206" s="7"/>
      <c r="JBJ206" s="49"/>
      <c r="JBK206" s="12"/>
      <c r="JBL206" s="18"/>
      <c r="JBM206" s="7"/>
      <c r="JBN206" s="49"/>
      <c r="JBO206" s="12"/>
      <c r="JBP206" s="18"/>
      <c r="JBQ206" s="7"/>
      <c r="JBR206" s="49"/>
      <c r="JBS206" s="12"/>
      <c r="JBT206" s="18"/>
      <c r="JBU206" s="7"/>
      <c r="JBV206" s="49"/>
      <c r="JBW206" s="12"/>
      <c r="JBX206" s="18"/>
      <c r="JBY206" s="7"/>
      <c r="JBZ206" s="49"/>
      <c r="JCA206" s="12"/>
      <c r="JCB206" s="18"/>
      <c r="JCC206" s="7"/>
      <c r="JCD206" s="49"/>
      <c r="JCE206" s="12"/>
      <c r="JCF206" s="18"/>
      <c r="JCG206" s="7"/>
      <c r="JCH206" s="49"/>
      <c r="JCI206" s="12"/>
      <c r="JCJ206" s="18"/>
      <c r="JCK206" s="7"/>
      <c r="JCL206" s="49"/>
      <c r="JCM206" s="12"/>
      <c r="JCN206" s="18"/>
      <c r="JCO206" s="7"/>
      <c r="JCP206" s="49"/>
      <c r="JCQ206" s="12"/>
      <c r="JCR206" s="18"/>
      <c r="JCS206" s="7"/>
      <c r="JCT206" s="49"/>
      <c r="JCU206" s="12"/>
      <c r="JCV206" s="18"/>
      <c r="JCW206" s="7"/>
      <c r="JCX206" s="49"/>
      <c r="JCY206" s="12"/>
      <c r="JCZ206" s="18"/>
      <c r="JDA206" s="7"/>
      <c r="JDB206" s="49"/>
      <c r="JDC206" s="12"/>
      <c r="JDD206" s="18"/>
      <c r="JDE206" s="7"/>
      <c r="JDF206" s="49"/>
      <c r="JDG206" s="12"/>
      <c r="JDH206" s="18"/>
      <c r="JDI206" s="7"/>
      <c r="JDJ206" s="49"/>
      <c r="JDK206" s="12"/>
      <c r="JDL206" s="18"/>
      <c r="JDM206" s="7"/>
      <c r="JDN206" s="49"/>
      <c r="JDO206" s="12"/>
      <c r="JDP206" s="18"/>
      <c r="JDQ206" s="7"/>
      <c r="JDR206" s="49"/>
      <c r="JDS206" s="12"/>
      <c r="JDT206" s="18"/>
      <c r="JDU206" s="7"/>
      <c r="JDV206" s="49"/>
      <c r="JDW206" s="12"/>
      <c r="JDX206" s="18"/>
      <c r="JDY206" s="7"/>
      <c r="JDZ206" s="49"/>
      <c r="JEA206" s="12"/>
      <c r="JEB206" s="18"/>
      <c r="JEC206" s="7"/>
      <c r="JED206" s="49"/>
      <c r="JEE206" s="12"/>
      <c r="JEF206" s="18"/>
      <c r="JEG206" s="7"/>
      <c r="JEH206" s="49"/>
      <c r="JEI206" s="12"/>
      <c r="JEJ206" s="18"/>
      <c r="JEK206" s="7"/>
      <c r="JEL206" s="49"/>
      <c r="JEM206" s="12"/>
      <c r="JEN206" s="18"/>
      <c r="JEO206" s="7"/>
      <c r="JEP206" s="49"/>
      <c r="JEQ206" s="12"/>
      <c r="JER206" s="18"/>
      <c r="JES206" s="7"/>
      <c r="JET206" s="49"/>
      <c r="JEU206" s="12"/>
      <c r="JEV206" s="18"/>
      <c r="JEW206" s="7"/>
      <c r="JEX206" s="49"/>
      <c r="JEY206" s="12"/>
      <c r="JEZ206" s="18"/>
      <c r="JFA206" s="7"/>
      <c r="JFB206" s="49"/>
      <c r="JFC206" s="12"/>
      <c r="JFD206" s="18"/>
      <c r="JFE206" s="7"/>
      <c r="JFF206" s="49"/>
      <c r="JFG206" s="12"/>
      <c r="JFH206" s="18"/>
      <c r="JFI206" s="7"/>
      <c r="JFJ206" s="49"/>
      <c r="JFK206" s="12"/>
      <c r="JFL206" s="18"/>
      <c r="JFM206" s="7"/>
      <c r="JFN206" s="49"/>
      <c r="JFO206" s="12"/>
      <c r="JFP206" s="18"/>
      <c r="JFQ206" s="7"/>
      <c r="JFR206" s="49"/>
      <c r="JFS206" s="12"/>
      <c r="JFT206" s="18"/>
      <c r="JFU206" s="7"/>
      <c r="JFV206" s="49"/>
      <c r="JFW206" s="12"/>
      <c r="JFX206" s="18"/>
      <c r="JFY206" s="7"/>
      <c r="JFZ206" s="49"/>
      <c r="JGA206" s="12"/>
      <c r="JGB206" s="18"/>
      <c r="JGC206" s="7"/>
      <c r="JGD206" s="49"/>
      <c r="JGE206" s="12"/>
      <c r="JGF206" s="18"/>
      <c r="JGG206" s="7"/>
      <c r="JGH206" s="49"/>
      <c r="JGI206" s="12"/>
      <c r="JGJ206" s="18"/>
      <c r="JGK206" s="7"/>
      <c r="JGL206" s="49"/>
      <c r="JGM206" s="12"/>
      <c r="JGN206" s="18"/>
      <c r="JGO206" s="7"/>
      <c r="JGP206" s="49"/>
      <c r="JGQ206" s="12"/>
      <c r="JGR206" s="18"/>
      <c r="JGS206" s="7"/>
      <c r="JGT206" s="49"/>
      <c r="JGU206" s="12"/>
      <c r="JGV206" s="18"/>
      <c r="JGW206" s="7"/>
      <c r="JGX206" s="49"/>
      <c r="JGY206" s="12"/>
      <c r="JGZ206" s="18"/>
      <c r="JHA206" s="7"/>
      <c r="JHB206" s="49"/>
      <c r="JHC206" s="12"/>
      <c r="JHD206" s="18"/>
      <c r="JHE206" s="7"/>
      <c r="JHF206" s="49"/>
      <c r="JHG206" s="12"/>
      <c r="JHH206" s="18"/>
      <c r="JHI206" s="7"/>
      <c r="JHJ206" s="49"/>
      <c r="JHK206" s="12"/>
      <c r="JHL206" s="18"/>
      <c r="JHM206" s="7"/>
      <c r="JHN206" s="49"/>
      <c r="JHO206" s="12"/>
      <c r="JHP206" s="18"/>
      <c r="JHQ206" s="7"/>
      <c r="JHR206" s="49"/>
      <c r="JHS206" s="12"/>
      <c r="JHT206" s="18"/>
      <c r="JHU206" s="7"/>
      <c r="JHV206" s="49"/>
      <c r="JHW206" s="12"/>
      <c r="JHX206" s="18"/>
      <c r="JHY206" s="7"/>
      <c r="JHZ206" s="49"/>
      <c r="JIA206" s="12"/>
      <c r="JIB206" s="18"/>
      <c r="JIC206" s="7"/>
      <c r="JID206" s="49"/>
      <c r="JIE206" s="12"/>
      <c r="JIF206" s="18"/>
      <c r="JIG206" s="7"/>
      <c r="JIH206" s="49"/>
      <c r="JII206" s="12"/>
      <c r="JIJ206" s="18"/>
      <c r="JIK206" s="7"/>
      <c r="JIL206" s="49"/>
      <c r="JIM206" s="12"/>
      <c r="JIN206" s="18"/>
      <c r="JIO206" s="7"/>
      <c r="JIP206" s="49"/>
      <c r="JIQ206" s="12"/>
      <c r="JIR206" s="18"/>
      <c r="JIS206" s="7"/>
      <c r="JIT206" s="49"/>
      <c r="JIU206" s="12"/>
      <c r="JIV206" s="18"/>
      <c r="JIW206" s="7"/>
      <c r="JIX206" s="49"/>
      <c r="JIY206" s="12"/>
      <c r="JIZ206" s="18"/>
      <c r="JJA206" s="7"/>
      <c r="JJB206" s="49"/>
      <c r="JJC206" s="12"/>
      <c r="JJD206" s="18"/>
      <c r="JJE206" s="7"/>
      <c r="JJF206" s="49"/>
      <c r="JJG206" s="12"/>
      <c r="JJH206" s="18"/>
      <c r="JJI206" s="7"/>
      <c r="JJJ206" s="49"/>
      <c r="JJK206" s="12"/>
      <c r="JJL206" s="18"/>
      <c r="JJM206" s="7"/>
      <c r="JJN206" s="49"/>
      <c r="JJO206" s="12"/>
      <c r="JJP206" s="18"/>
      <c r="JJQ206" s="7"/>
      <c r="JJR206" s="49"/>
      <c r="JJS206" s="12"/>
      <c r="JJT206" s="18"/>
      <c r="JJU206" s="7"/>
      <c r="JJV206" s="49"/>
      <c r="JJW206" s="12"/>
      <c r="JJX206" s="18"/>
      <c r="JJY206" s="7"/>
      <c r="JJZ206" s="49"/>
      <c r="JKA206" s="12"/>
      <c r="JKB206" s="18"/>
      <c r="JKC206" s="7"/>
      <c r="JKD206" s="49"/>
      <c r="JKE206" s="12"/>
      <c r="JKF206" s="18"/>
      <c r="JKG206" s="7"/>
      <c r="JKH206" s="49"/>
      <c r="JKI206" s="12"/>
      <c r="JKJ206" s="18"/>
      <c r="JKK206" s="7"/>
      <c r="JKL206" s="49"/>
      <c r="JKM206" s="12"/>
      <c r="JKN206" s="18"/>
      <c r="JKO206" s="7"/>
      <c r="JKP206" s="49"/>
      <c r="JKQ206" s="12"/>
      <c r="JKR206" s="18"/>
      <c r="JKS206" s="7"/>
      <c r="JKT206" s="49"/>
      <c r="JKU206" s="12"/>
      <c r="JKV206" s="18"/>
      <c r="JKW206" s="7"/>
      <c r="JKX206" s="49"/>
      <c r="JKY206" s="12"/>
      <c r="JKZ206" s="18"/>
      <c r="JLA206" s="7"/>
      <c r="JLB206" s="49"/>
      <c r="JLC206" s="12"/>
      <c r="JLD206" s="18"/>
      <c r="JLE206" s="7"/>
      <c r="JLF206" s="49"/>
      <c r="JLG206" s="12"/>
      <c r="JLH206" s="18"/>
      <c r="JLI206" s="7"/>
      <c r="JLJ206" s="49"/>
      <c r="JLK206" s="12"/>
      <c r="JLL206" s="18"/>
      <c r="JLM206" s="7"/>
      <c r="JLN206" s="49"/>
      <c r="JLO206" s="12"/>
      <c r="JLP206" s="18"/>
      <c r="JLQ206" s="7"/>
      <c r="JLR206" s="49"/>
      <c r="JLS206" s="12"/>
      <c r="JLT206" s="18"/>
      <c r="JLU206" s="7"/>
      <c r="JLV206" s="49"/>
      <c r="JLW206" s="12"/>
      <c r="JLX206" s="18"/>
      <c r="JLY206" s="7"/>
      <c r="JLZ206" s="49"/>
      <c r="JMA206" s="12"/>
      <c r="JMB206" s="18"/>
      <c r="JMC206" s="7"/>
      <c r="JMD206" s="49"/>
      <c r="JME206" s="12"/>
      <c r="JMF206" s="18"/>
      <c r="JMG206" s="7"/>
      <c r="JMH206" s="49"/>
      <c r="JMI206" s="12"/>
      <c r="JMJ206" s="18"/>
      <c r="JMK206" s="7"/>
      <c r="JML206" s="49"/>
      <c r="JMM206" s="12"/>
      <c r="JMN206" s="18"/>
      <c r="JMO206" s="7"/>
      <c r="JMP206" s="49"/>
      <c r="JMQ206" s="12"/>
      <c r="JMR206" s="18"/>
      <c r="JMS206" s="7"/>
      <c r="JMT206" s="49"/>
      <c r="JMU206" s="12"/>
      <c r="JMV206" s="18"/>
      <c r="JMW206" s="7"/>
      <c r="JMX206" s="49"/>
      <c r="JMY206" s="12"/>
      <c r="JMZ206" s="18"/>
      <c r="JNA206" s="7"/>
      <c r="JNB206" s="49"/>
      <c r="JNC206" s="12"/>
      <c r="JND206" s="18"/>
      <c r="JNE206" s="7"/>
      <c r="JNF206" s="49"/>
      <c r="JNG206" s="12"/>
      <c r="JNH206" s="18"/>
      <c r="JNI206" s="7"/>
      <c r="JNJ206" s="49"/>
      <c r="JNK206" s="12"/>
      <c r="JNL206" s="18"/>
      <c r="JNM206" s="7"/>
      <c r="JNN206" s="49"/>
      <c r="JNO206" s="12"/>
      <c r="JNP206" s="18"/>
      <c r="JNQ206" s="7"/>
      <c r="JNR206" s="49"/>
      <c r="JNS206" s="12"/>
      <c r="JNT206" s="18"/>
      <c r="JNU206" s="7"/>
      <c r="JNV206" s="49"/>
      <c r="JNW206" s="12"/>
      <c r="JNX206" s="18"/>
      <c r="JNY206" s="7"/>
      <c r="JNZ206" s="49"/>
      <c r="JOA206" s="12"/>
      <c r="JOB206" s="18"/>
      <c r="JOC206" s="7"/>
      <c r="JOD206" s="49"/>
      <c r="JOE206" s="12"/>
      <c r="JOF206" s="18"/>
      <c r="JOG206" s="7"/>
      <c r="JOH206" s="49"/>
      <c r="JOI206" s="12"/>
      <c r="JOJ206" s="18"/>
      <c r="JOK206" s="7"/>
      <c r="JOL206" s="49"/>
      <c r="JOM206" s="12"/>
      <c r="JON206" s="18"/>
      <c r="JOO206" s="7"/>
      <c r="JOP206" s="49"/>
      <c r="JOQ206" s="12"/>
      <c r="JOR206" s="18"/>
      <c r="JOS206" s="7"/>
      <c r="JOT206" s="49"/>
      <c r="JOU206" s="12"/>
      <c r="JOV206" s="18"/>
      <c r="JOW206" s="7"/>
      <c r="JOX206" s="49"/>
      <c r="JOY206" s="12"/>
      <c r="JOZ206" s="18"/>
      <c r="JPA206" s="7"/>
      <c r="JPB206" s="49"/>
      <c r="JPC206" s="12"/>
      <c r="JPD206" s="18"/>
      <c r="JPE206" s="7"/>
      <c r="JPF206" s="49"/>
      <c r="JPG206" s="12"/>
      <c r="JPH206" s="18"/>
      <c r="JPI206" s="7"/>
      <c r="JPJ206" s="49"/>
      <c r="JPK206" s="12"/>
      <c r="JPL206" s="18"/>
      <c r="JPM206" s="7"/>
      <c r="JPN206" s="49"/>
      <c r="JPO206" s="12"/>
      <c r="JPP206" s="18"/>
      <c r="JPQ206" s="7"/>
      <c r="JPR206" s="49"/>
      <c r="JPS206" s="12"/>
      <c r="JPT206" s="18"/>
      <c r="JPU206" s="7"/>
      <c r="JPV206" s="49"/>
      <c r="JPW206" s="12"/>
      <c r="JPX206" s="18"/>
      <c r="JPY206" s="7"/>
      <c r="JPZ206" s="49"/>
      <c r="JQA206" s="12"/>
      <c r="JQB206" s="18"/>
      <c r="JQC206" s="7"/>
      <c r="JQD206" s="49"/>
      <c r="JQE206" s="12"/>
      <c r="JQF206" s="18"/>
      <c r="JQG206" s="7"/>
      <c r="JQH206" s="49"/>
      <c r="JQI206" s="12"/>
      <c r="JQJ206" s="18"/>
      <c r="JQK206" s="7"/>
      <c r="JQL206" s="49"/>
      <c r="JQM206" s="12"/>
      <c r="JQN206" s="18"/>
      <c r="JQO206" s="7"/>
      <c r="JQP206" s="49"/>
      <c r="JQQ206" s="12"/>
      <c r="JQR206" s="18"/>
      <c r="JQS206" s="7"/>
      <c r="JQT206" s="49"/>
      <c r="JQU206" s="12"/>
      <c r="JQV206" s="18"/>
      <c r="JQW206" s="7"/>
      <c r="JQX206" s="49"/>
      <c r="JQY206" s="12"/>
      <c r="JQZ206" s="18"/>
      <c r="JRA206" s="7"/>
      <c r="JRB206" s="49"/>
      <c r="JRC206" s="12"/>
      <c r="JRD206" s="18"/>
      <c r="JRE206" s="7"/>
      <c r="JRF206" s="49"/>
      <c r="JRG206" s="12"/>
      <c r="JRH206" s="18"/>
      <c r="JRI206" s="7"/>
      <c r="JRJ206" s="49"/>
      <c r="JRK206" s="12"/>
      <c r="JRL206" s="18"/>
      <c r="JRM206" s="7"/>
      <c r="JRN206" s="49"/>
      <c r="JRO206" s="12"/>
      <c r="JRP206" s="18"/>
      <c r="JRQ206" s="7"/>
      <c r="JRR206" s="49"/>
      <c r="JRS206" s="12"/>
      <c r="JRT206" s="18"/>
      <c r="JRU206" s="7"/>
      <c r="JRV206" s="49"/>
      <c r="JRW206" s="12"/>
      <c r="JRX206" s="18"/>
      <c r="JRY206" s="7"/>
      <c r="JRZ206" s="49"/>
      <c r="JSA206" s="12"/>
      <c r="JSB206" s="18"/>
      <c r="JSC206" s="7"/>
      <c r="JSD206" s="49"/>
      <c r="JSE206" s="12"/>
      <c r="JSF206" s="18"/>
      <c r="JSG206" s="7"/>
      <c r="JSH206" s="49"/>
      <c r="JSI206" s="12"/>
      <c r="JSJ206" s="18"/>
      <c r="JSK206" s="7"/>
      <c r="JSL206" s="49"/>
      <c r="JSM206" s="12"/>
      <c r="JSN206" s="18"/>
      <c r="JSO206" s="7"/>
      <c r="JSP206" s="49"/>
      <c r="JSQ206" s="12"/>
      <c r="JSR206" s="18"/>
      <c r="JSS206" s="7"/>
      <c r="JST206" s="49"/>
      <c r="JSU206" s="12"/>
      <c r="JSV206" s="18"/>
      <c r="JSW206" s="7"/>
      <c r="JSX206" s="49"/>
      <c r="JSY206" s="12"/>
      <c r="JSZ206" s="18"/>
      <c r="JTA206" s="7"/>
      <c r="JTB206" s="49"/>
      <c r="JTC206" s="12"/>
      <c r="JTD206" s="18"/>
      <c r="JTE206" s="7"/>
      <c r="JTF206" s="49"/>
      <c r="JTG206" s="12"/>
      <c r="JTH206" s="18"/>
      <c r="JTI206" s="7"/>
      <c r="JTJ206" s="49"/>
      <c r="JTK206" s="12"/>
      <c r="JTL206" s="18"/>
      <c r="JTM206" s="7"/>
      <c r="JTN206" s="49"/>
      <c r="JTO206" s="12"/>
      <c r="JTP206" s="18"/>
      <c r="JTQ206" s="7"/>
      <c r="JTR206" s="49"/>
      <c r="JTS206" s="12"/>
      <c r="JTT206" s="18"/>
      <c r="JTU206" s="7"/>
      <c r="JTV206" s="49"/>
      <c r="JTW206" s="12"/>
      <c r="JTX206" s="18"/>
      <c r="JTY206" s="7"/>
      <c r="JTZ206" s="49"/>
      <c r="JUA206" s="12"/>
      <c r="JUB206" s="18"/>
      <c r="JUC206" s="7"/>
      <c r="JUD206" s="49"/>
      <c r="JUE206" s="12"/>
      <c r="JUF206" s="18"/>
      <c r="JUG206" s="7"/>
      <c r="JUH206" s="49"/>
      <c r="JUI206" s="12"/>
      <c r="JUJ206" s="18"/>
      <c r="JUK206" s="7"/>
      <c r="JUL206" s="49"/>
      <c r="JUM206" s="12"/>
      <c r="JUN206" s="18"/>
      <c r="JUO206" s="7"/>
      <c r="JUP206" s="49"/>
      <c r="JUQ206" s="12"/>
      <c r="JUR206" s="18"/>
      <c r="JUS206" s="7"/>
      <c r="JUT206" s="49"/>
      <c r="JUU206" s="12"/>
      <c r="JUV206" s="18"/>
      <c r="JUW206" s="7"/>
      <c r="JUX206" s="49"/>
      <c r="JUY206" s="12"/>
      <c r="JUZ206" s="18"/>
      <c r="JVA206" s="7"/>
      <c r="JVB206" s="49"/>
      <c r="JVC206" s="12"/>
      <c r="JVD206" s="18"/>
      <c r="JVE206" s="7"/>
      <c r="JVF206" s="49"/>
      <c r="JVG206" s="12"/>
      <c r="JVH206" s="18"/>
      <c r="JVI206" s="7"/>
      <c r="JVJ206" s="49"/>
      <c r="JVK206" s="12"/>
      <c r="JVL206" s="18"/>
      <c r="JVM206" s="7"/>
      <c r="JVN206" s="49"/>
      <c r="JVO206" s="12"/>
      <c r="JVP206" s="18"/>
      <c r="JVQ206" s="7"/>
      <c r="JVR206" s="49"/>
      <c r="JVS206" s="12"/>
      <c r="JVT206" s="18"/>
      <c r="JVU206" s="7"/>
      <c r="JVV206" s="49"/>
      <c r="JVW206" s="12"/>
      <c r="JVX206" s="18"/>
      <c r="JVY206" s="7"/>
      <c r="JVZ206" s="49"/>
      <c r="JWA206" s="12"/>
      <c r="JWB206" s="18"/>
      <c r="JWC206" s="7"/>
      <c r="JWD206" s="49"/>
      <c r="JWE206" s="12"/>
      <c r="JWF206" s="18"/>
      <c r="JWG206" s="7"/>
      <c r="JWH206" s="49"/>
      <c r="JWI206" s="12"/>
      <c r="JWJ206" s="18"/>
      <c r="JWK206" s="7"/>
      <c r="JWL206" s="49"/>
      <c r="JWM206" s="12"/>
      <c r="JWN206" s="18"/>
      <c r="JWO206" s="7"/>
      <c r="JWP206" s="49"/>
      <c r="JWQ206" s="12"/>
      <c r="JWR206" s="18"/>
      <c r="JWS206" s="7"/>
      <c r="JWT206" s="49"/>
      <c r="JWU206" s="12"/>
      <c r="JWV206" s="18"/>
      <c r="JWW206" s="7"/>
      <c r="JWX206" s="49"/>
      <c r="JWY206" s="12"/>
      <c r="JWZ206" s="18"/>
      <c r="JXA206" s="7"/>
      <c r="JXB206" s="49"/>
      <c r="JXC206" s="12"/>
      <c r="JXD206" s="18"/>
      <c r="JXE206" s="7"/>
      <c r="JXF206" s="49"/>
      <c r="JXG206" s="12"/>
      <c r="JXH206" s="18"/>
      <c r="JXI206" s="7"/>
      <c r="JXJ206" s="49"/>
      <c r="JXK206" s="12"/>
      <c r="JXL206" s="18"/>
      <c r="JXM206" s="7"/>
      <c r="JXN206" s="49"/>
      <c r="JXO206" s="12"/>
      <c r="JXP206" s="18"/>
      <c r="JXQ206" s="7"/>
      <c r="JXR206" s="49"/>
      <c r="JXS206" s="12"/>
      <c r="JXT206" s="18"/>
      <c r="JXU206" s="7"/>
      <c r="JXV206" s="49"/>
      <c r="JXW206" s="12"/>
      <c r="JXX206" s="18"/>
      <c r="JXY206" s="7"/>
      <c r="JXZ206" s="49"/>
      <c r="JYA206" s="12"/>
      <c r="JYB206" s="18"/>
      <c r="JYC206" s="7"/>
      <c r="JYD206" s="49"/>
      <c r="JYE206" s="12"/>
      <c r="JYF206" s="18"/>
      <c r="JYG206" s="7"/>
      <c r="JYH206" s="49"/>
      <c r="JYI206" s="12"/>
      <c r="JYJ206" s="18"/>
      <c r="JYK206" s="7"/>
      <c r="JYL206" s="49"/>
      <c r="JYM206" s="12"/>
      <c r="JYN206" s="18"/>
      <c r="JYO206" s="7"/>
      <c r="JYP206" s="49"/>
      <c r="JYQ206" s="12"/>
      <c r="JYR206" s="18"/>
      <c r="JYS206" s="7"/>
      <c r="JYT206" s="49"/>
      <c r="JYU206" s="12"/>
      <c r="JYV206" s="18"/>
      <c r="JYW206" s="7"/>
      <c r="JYX206" s="49"/>
      <c r="JYY206" s="12"/>
      <c r="JYZ206" s="18"/>
      <c r="JZA206" s="7"/>
      <c r="JZB206" s="49"/>
      <c r="JZC206" s="12"/>
      <c r="JZD206" s="18"/>
      <c r="JZE206" s="7"/>
      <c r="JZF206" s="49"/>
      <c r="JZG206" s="12"/>
      <c r="JZH206" s="18"/>
      <c r="JZI206" s="7"/>
      <c r="JZJ206" s="49"/>
      <c r="JZK206" s="12"/>
      <c r="JZL206" s="18"/>
      <c r="JZM206" s="7"/>
      <c r="JZN206" s="49"/>
      <c r="JZO206" s="12"/>
      <c r="JZP206" s="18"/>
      <c r="JZQ206" s="7"/>
      <c r="JZR206" s="49"/>
      <c r="JZS206" s="12"/>
      <c r="JZT206" s="18"/>
      <c r="JZU206" s="7"/>
      <c r="JZV206" s="49"/>
      <c r="JZW206" s="12"/>
      <c r="JZX206" s="18"/>
      <c r="JZY206" s="7"/>
      <c r="JZZ206" s="49"/>
      <c r="KAA206" s="12"/>
      <c r="KAB206" s="18"/>
      <c r="KAC206" s="7"/>
      <c r="KAD206" s="49"/>
      <c r="KAE206" s="12"/>
      <c r="KAF206" s="18"/>
      <c r="KAG206" s="7"/>
      <c r="KAH206" s="49"/>
      <c r="KAI206" s="12"/>
      <c r="KAJ206" s="18"/>
      <c r="KAK206" s="7"/>
      <c r="KAL206" s="49"/>
      <c r="KAM206" s="12"/>
      <c r="KAN206" s="18"/>
      <c r="KAO206" s="7"/>
      <c r="KAP206" s="49"/>
      <c r="KAQ206" s="12"/>
      <c r="KAR206" s="18"/>
      <c r="KAS206" s="7"/>
      <c r="KAT206" s="49"/>
      <c r="KAU206" s="12"/>
      <c r="KAV206" s="18"/>
      <c r="KAW206" s="7"/>
      <c r="KAX206" s="49"/>
      <c r="KAY206" s="12"/>
      <c r="KAZ206" s="18"/>
      <c r="KBA206" s="7"/>
      <c r="KBB206" s="49"/>
      <c r="KBC206" s="12"/>
      <c r="KBD206" s="18"/>
      <c r="KBE206" s="7"/>
      <c r="KBF206" s="49"/>
      <c r="KBG206" s="12"/>
      <c r="KBH206" s="18"/>
      <c r="KBI206" s="7"/>
      <c r="KBJ206" s="49"/>
      <c r="KBK206" s="12"/>
      <c r="KBL206" s="18"/>
      <c r="KBM206" s="7"/>
      <c r="KBN206" s="49"/>
      <c r="KBO206" s="12"/>
      <c r="KBP206" s="18"/>
      <c r="KBQ206" s="7"/>
      <c r="KBR206" s="49"/>
      <c r="KBS206" s="12"/>
      <c r="KBT206" s="18"/>
      <c r="KBU206" s="7"/>
      <c r="KBV206" s="49"/>
      <c r="KBW206" s="12"/>
      <c r="KBX206" s="18"/>
      <c r="KBY206" s="7"/>
      <c r="KBZ206" s="49"/>
      <c r="KCA206" s="12"/>
      <c r="KCB206" s="18"/>
      <c r="KCC206" s="7"/>
      <c r="KCD206" s="49"/>
      <c r="KCE206" s="12"/>
      <c r="KCF206" s="18"/>
      <c r="KCG206" s="7"/>
      <c r="KCH206" s="49"/>
      <c r="KCI206" s="12"/>
      <c r="KCJ206" s="18"/>
      <c r="KCK206" s="7"/>
      <c r="KCL206" s="49"/>
      <c r="KCM206" s="12"/>
      <c r="KCN206" s="18"/>
      <c r="KCO206" s="7"/>
      <c r="KCP206" s="49"/>
      <c r="KCQ206" s="12"/>
      <c r="KCR206" s="18"/>
      <c r="KCS206" s="7"/>
      <c r="KCT206" s="49"/>
      <c r="KCU206" s="12"/>
      <c r="KCV206" s="18"/>
      <c r="KCW206" s="7"/>
      <c r="KCX206" s="49"/>
      <c r="KCY206" s="12"/>
      <c r="KCZ206" s="18"/>
      <c r="KDA206" s="7"/>
      <c r="KDB206" s="49"/>
      <c r="KDC206" s="12"/>
      <c r="KDD206" s="18"/>
      <c r="KDE206" s="7"/>
      <c r="KDF206" s="49"/>
      <c r="KDG206" s="12"/>
      <c r="KDH206" s="18"/>
      <c r="KDI206" s="7"/>
      <c r="KDJ206" s="49"/>
      <c r="KDK206" s="12"/>
      <c r="KDL206" s="18"/>
      <c r="KDM206" s="7"/>
      <c r="KDN206" s="49"/>
      <c r="KDO206" s="12"/>
      <c r="KDP206" s="18"/>
      <c r="KDQ206" s="7"/>
      <c r="KDR206" s="49"/>
      <c r="KDS206" s="12"/>
      <c r="KDT206" s="18"/>
      <c r="KDU206" s="7"/>
      <c r="KDV206" s="49"/>
      <c r="KDW206" s="12"/>
      <c r="KDX206" s="18"/>
      <c r="KDY206" s="7"/>
      <c r="KDZ206" s="49"/>
      <c r="KEA206" s="12"/>
      <c r="KEB206" s="18"/>
      <c r="KEC206" s="7"/>
      <c r="KED206" s="49"/>
      <c r="KEE206" s="12"/>
      <c r="KEF206" s="18"/>
      <c r="KEG206" s="7"/>
      <c r="KEH206" s="49"/>
      <c r="KEI206" s="12"/>
      <c r="KEJ206" s="18"/>
      <c r="KEK206" s="7"/>
      <c r="KEL206" s="49"/>
      <c r="KEM206" s="12"/>
      <c r="KEN206" s="18"/>
      <c r="KEO206" s="7"/>
      <c r="KEP206" s="49"/>
      <c r="KEQ206" s="12"/>
      <c r="KER206" s="18"/>
      <c r="KES206" s="7"/>
      <c r="KET206" s="49"/>
      <c r="KEU206" s="12"/>
      <c r="KEV206" s="18"/>
      <c r="KEW206" s="7"/>
      <c r="KEX206" s="49"/>
      <c r="KEY206" s="12"/>
      <c r="KEZ206" s="18"/>
      <c r="KFA206" s="7"/>
      <c r="KFB206" s="49"/>
      <c r="KFC206" s="12"/>
      <c r="KFD206" s="18"/>
      <c r="KFE206" s="7"/>
      <c r="KFF206" s="49"/>
      <c r="KFG206" s="12"/>
      <c r="KFH206" s="18"/>
      <c r="KFI206" s="7"/>
      <c r="KFJ206" s="49"/>
      <c r="KFK206" s="12"/>
      <c r="KFL206" s="18"/>
      <c r="KFM206" s="7"/>
      <c r="KFN206" s="49"/>
      <c r="KFO206" s="12"/>
      <c r="KFP206" s="18"/>
      <c r="KFQ206" s="7"/>
      <c r="KFR206" s="49"/>
      <c r="KFS206" s="12"/>
      <c r="KFT206" s="18"/>
      <c r="KFU206" s="7"/>
      <c r="KFV206" s="49"/>
      <c r="KFW206" s="12"/>
      <c r="KFX206" s="18"/>
      <c r="KFY206" s="7"/>
      <c r="KFZ206" s="49"/>
      <c r="KGA206" s="12"/>
      <c r="KGB206" s="18"/>
      <c r="KGC206" s="7"/>
      <c r="KGD206" s="49"/>
      <c r="KGE206" s="12"/>
      <c r="KGF206" s="18"/>
      <c r="KGG206" s="7"/>
      <c r="KGH206" s="49"/>
      <c r="KGI206" s="12"/>
      <c r="KGJ206" s="18"/>
      <c r="KGK206" s="7"/>
      <c r="KGL206" s="49"/>
      <c r="KGM206" s="12"/>
      <c r="KGN206" s="18"/>
      <c r="KGO206" s="7"/>
      <c r="KGP206" s="49"/>
      <c r="KGQ206" s="12"/>
      <c r="KGR206" s="18"/>
      <c r="KGS206" s="7"/>
      <c r="KGT206" s="49"/>
      <c r="KGU206" s="12"/>
      <c r="KGV206" s="18"/>
      <c r="KGW206" s="7"/>
      <c r="KGX206" s="49"/>
      <c r="KGY206" s="12"/>
      <c r="KGZ206" s="18"/>
      <c r="KHA206" s="7"/>
      <c r="KHB206" s="49"/>
      <c r="KHC206" s="12"/>
      <c r="KHD206" s="18"/>
      <c r="KHE206" s="7"/>
      <c r="KHF206" s="49"/>
      <c r="KHG206" s="12"/>
      <c r="KHH206" s="18"/>
      <c r="KHI206" s="7"/>
      <c r="KHJ206" s="49"/>
      <c r="KHK206" s="12"/>
      <c r="KHL206" s="18"/>
      <c r="KHM206" s="7"/>
      <c r="KHN206" s="49"/>
      <c r="KHO206" s="12"/>
      <c r="KHP206" s="18"/>
      <c r="KHQ206" s="7"/>
      <c r="KHR206" s="49"/>
      <c r="KHS206" s="12"/>
      <c r="KHT206" s="18"/>
      <c r="KHU206" s="7"/>
      <c r="KHV206" s="49"/>
      <c r="KHW206" s="12"/>
      <c r="KHX206" s="18"/>
      <c r="KHY206" s="7"/>
      <c r="KHZ206" s="49"/>
      <c r="KIA206" s="12"/>
      <c r="KIB206" s="18"/>
      <c r="KIC206" s="7"/>
      <c r="KID206" s="49"/>
      <c r="KIE206" s="12"/>
      <c r="KIF206" s="18"/>
      <c r="KIG206" s="7"/>
      <c r="KIH206" s="49"/>
      <c r="KII206" s="12"/>
      <c r="KIJ206" s="18"/>
      <c r="KIK206" s="7"/>
      <c r="KIL206" s="49"/>
      <c r="KIM206" s="12"/>
      <c r="KIN206" s="18"/>
      <c r="KIO206" s="7"/>
      <c r="KIP206" s="49"/>
      <c r="KIQ206" s="12"/>
      <c r="KIR206" s="18"/>
      <c r="KIS206" s="7"/>
      <c r="KIT206" s="49"/>
      <c r="KIU206" s="12"/>
      <c r="KIV206" s="18"/>
      <c r="KIW206" s="7"/>
      <c r="KIX206" s="49"/>
      <c r="KIY206" s="12"/>
      <c r="KIZ206" s="18"/>
      <c r="KJA206" s="7"/>
      <c r="KJB206" s="49"/>
      <c r="KJC206" s="12"/>
      <c r="KJD206" s="18"/>
      <c r="KJE206" s="7"/>
      <c r="KJF206" s="49"/>
      <c r="KJG206" s="12"/>
      <c r="KJH206" s="18"/>
      <c r="KJI206" s="7"/>
      <c r="KJJ206" s="49"/>
      <c r="KJK206" s="12"/>
      <c r="KJL206" s="18"/>
      <c r="KJM206" s="7"/>
      <c r="KJN206" s="49"/>
      <c r="KJO206" s="12"/>
      <c r="KJP206" s="18"/>
      <c r="KJQ206" s="7"/>
      <c r="KJR206" s="49"/>
      <c r="KJS206" s="12"/>
      <c r="KJT206" s="18"/>
      <c r="KJU206" s="7"/>
      <c r="KJV206" s="49"/>
      <c r="KJW206" s="12"/>
      <c r="KJX206" s="18"/>
      <c r="KJY206" s="7"/>
      <c r="KJZ206" s="49"/>
      <c r="KKA206" s="12"/>
      <c r="KKB206" s="18"/>
      <c r="KKC206" s="7"/>
      <c r="KKD206" s="49"/>
      <c r="KKE206" s="12"/>
      <c r="KKF206" s="18"/>
      <c r="KKG206" s="7"/>
      <c r="KKH206" s="49"/>
      <c r="KKI206" s="12"/>
      <c r="KKJ206" s="18"/>
      <c r="KKK206" s="7"/>
      <c r="KKL206" s="49"/>
      <c r="KKM206" s="12"/>
      <c r="KKN206" s="18"/>
      <c r="KKO206" s="7"/>
      <c r="KKP206" s="49"/>
      <c r="KKQ206" s="12"/>
      <c r="KKR206" s="18"/>
      <c r="KKS206" s="7"/>
      <c r="KKT206" s="49"/>
      <c r="KKU206" s="12"/>
      <c r="KKV206" s="18"/>
      <c r="KKW206" s="7"/>
      <c r="KKX206" s="49"/>
      <c r="KKY206" s="12"/>
      <c r="KKZ206" s="18"/>
      <c r="KLA206" s="7"/>
      <c r="KLB206" s="49"/>
      <c r="KLC206" s="12"/>
      <c r="KLD206" s="18"/>
      <c r="KLE206" s="7"/>
      <c r="KLF206" s="49"/>
      <c r="KLG206" s="12"/>
      <c r="KLH206" s="18"/>
      <c r="KLI206" s="7"/>
      <c r="KLJ206" s="49"/>
      <c r="KLK206" s="12"/>
      <c r="KLL206" s="18"/>
      <c r="KLM206" s="7"/>
      <c r="KLN206" s="49"/>
      <c r="KLO206" s="12"/>
      <c r="KLP206" s="18"/>
      <c r="KLQ206" s="7"/>
      <c r="KLR206" s="49"/>
      <c r="KLS206" s="12"/>
      <c r="KLT206" s="18"/>
      <c r="KLU206" s="7"/>
      <c r="KLV206" s="49"/>
      <c r="KLW206" s="12"/>
      <c r="KLX206" s="18"/>
      <c r="KLY206" s="7"/>
      <c r="KLZ206" s="49"/>
      <c r="KMA206" s="12"/>
      <c r="KMB206" s="18"/>
      <c r="KMC206" s="7"/>
      <c r="KMD206" s="49"/>
      <c r="KME206" s="12"/>
      <c r="KMF206" s="18"/>
      <c r="KMG206" s="7"/>
      <c r="KMH206" s="49"/>
      <c r="KMI206" s="12"/>
      <c r="KMJ206" s="18"/>
      <c r="KMK206" s="7"/>
      <c r="KML206" s="49"/>
      <c r="KMM206" s="12"/>
      <c r="KMN206" s="18"/>
      <c r="KMO206" s="7"/>
      <c r="KMP206" s="49"/>
      <c r="KMQ206" s="12"/>
      <c r="KMR206" s="18"/>
      <c r="KMS206" s="7"/>
      <c r="KMT206" s="49"/>
      <c r="KMU206" s="12"/>
      <c r="KMV206" s="18"/>
      <c r="KMW206" s="7"/>
      <c r="KMX206" s="49"/>
      <c r="KMY206" s="12"/>
      <c r="KMZ206" s="18"/>
      <c r="KNA206" s="7"/>
      <c r="KNB206" s="49"/>
      <c r="KNC206" s="12"/>
      <c r="KND206" s="18"/>
      <c r="KNE206" s="7"/>
      <c r="KNF206" s="49"/>
      <c r="KNG206" s="12"/>
      <c r="KNH206" s="18"/>
      <c r="KNI206" s="7"/>
      <c r="KNJ206" s="49"/>
      <c r="KNK206" s="12"/>
      <c r="KNL206" s="18"/>
      <c r="KNM206" s="7"/>
      <c r="KNN206" s="49"/>
      <c r="KNO206" s="12"/>
      <c r="KNP206" s="18"/>
      <c r="KNQ206" s="7"/>
      <c r="KNR206" s="49"/>
      <c r="KNS206" s="12"/>
      <c r="KNT206" s="18"/>
      <c r="KNU206" s="7"/>
      <c r="KNV206" s="49"/>
      <c r="KNW206" s="12"/>
      <c r="KNX206" s="18"/>
      <c r="KNY206" s="7"/>
      <c r="KNZ206" s="49"/>
      <c r="KOA206" s="12"/>
      <c r="KOB206" s="18"/>
      <c r="KOC206" s="7"/>
      <c r="KOD206" s="49"/>
      <c r="KOE206" s="12"/>
      <c r="KOF206" s="18"/>
      <c r="KOG206" s="7"/>
      <c r="KOH206" s="49"/>
      <c r="KOI206" s="12"/>
      <c r="KOJ206" s="18"/>
      <c r="KOK206" s="7"/>
      <c r="KOL206" s="49"/>
      <c r="KOM206" s="12"/>
      <c r="KON206" s="18"/>
      <c r="KOO206" s="7"/>
      <c r="KOP206" s="49"/>
      <c r="KOQ206" s="12"/>
      <c r="KOR206" s="18"/>
      <c r="KOS206" s="7"/>
      <c r="KOT206" s="49"/>
      <c r="KOU206" s="12"/>
      <c r="KOV206" s="18"/>
      <c r="KOW206" s="7"/>
      <c r="KOX206" s="49"/>
      <c r="KOY206" s="12"/>
      <c r="KOZ206" s="18"/>
      <c r="KPA206" s="7"/>
      <c r="KPB206" s="49"/>
      <c r="KPC206" s="12"/>
      <c r="KPD206" s="18"/>
      <c r="KPE206" s="7"/>
      <c r="KPF206" s="49"/>
      <c r="KPG206" s="12"/>
      <c r="KPH206" s="18"/>
      <c r="KPI206" s="7"/>
      <c r="KPJ206" s="49"/>
      <c r="KPK206" s="12"/>
      <c r="KPL206" s="18"/>
      <c r="KPM206" s="7"/>
      <c r="KPN206" s="49"/>
      <c r="KPO206" s="12"/>
      <c r="KPP206" s="18"/>
      <c r="KPQ206" s="7"/>
      <c r="KPR206" s="49"/>
      <c r="KPS206" s="12"/>
      <c r="KPT206" s="18"/>
      <c r="KPU206" s="7"/>
      <c r="KPV206" s="49"/>
      <c r="KPW206" s="12"/>
      <c r="KPX206" s="18"/>
      <c r="KPY206" s="7"/>
      <c r="KPZ206" s="49"/>
      <c r="KQA206" s="12"/>
      <c r="KQB206" s="18"/>
      <c r="KQC206" s="7"/>
      <c r="KQD206" s="49"/>
      <c r="KQE206" s="12"/>
      <c r="KQF206" s="18"/>
      <c r="KQG206" s="7"/>
      <c r="KQH206" s="49"/>
      <c r="KQI206" s="12"/>
      <c r="KQJ206" s="18"/>
      <c r="KQK206" s="7"/>
      <c r="KQL206" s="49"/>
      <c r="KQM206" s="12"/>
      <c r="KQN206" s="18"/>
      <c r="KQO206" s="7"/>
      <c r="KQP206" s="49"/>
      <c r="KQQ206" s="12"/>
      <c r="KQR206" s="18"/>
      <c r="KQS206" s="7"/>
      <c r="KQT206" s="49"/>
      <c r="KQU206" s="12"/>
      <c r="KQV206" s="18"/>
      <c r="KQW206" s="7"/>
      <c r="KQX206" s="49"/>
      <c r="KQY206" s="12"/>
      <c r="KQZ206" s="18"/>
      <c r="KRA206" s="7"/>
      <c r="KRB206" s="49"/>
      <c r="KRC206" s="12"/>
      <c r="KRD206" s="18"/>
      <c r="KRE206" s="7"/>
      <c r="KRF206" s="49"/>
      <c r="KRG206" s="12"/>
      <c r="KRH206" s="18"/>
      <c r="KRI206" s="7"/>
      <c r="KRJ206" s="49"/>
      <c r="KRK206" s="12"/>
      <c r="KRL206" s="18"/>
      <c r="KRM206" s="7"/>
      <c r="KRN206" s="49"/>
      <c r="KRO206" s="12"/>
      <c r="KRP206" s="18"/>
      <c r="KRQ206" s="7"/>
      <c r="KRR206" s="49"/>
      <c r="KRS206" s="12"/>
      <c r="KRT206" s="18"/>
      <c r="KRU206" s="7"/>
      <c r="KRV206" s="49"/>
      <c r="KRW206" s="12"/>
      <c r="KRX206" s="18"/>
      <c r="KRY206" s="7"/>
      <c r="KRZ206" s="49"/>
      <c r="KSA206" s="12"/>
      <c r="KSB206" s="18"/>
      <c r="KSC206" s="7"/>
      <c r="KSD206" s="49"/>
      <c r="KSE206" s="12"/>
      <c r="KSF206" s="18"/>
      <c r="KSG206" s="7"/>
      <c r="KSH206" s="49"/>
      <c r="KSI206" s="12"/>
      <c r="KSJ206" s="18"/>
      <c r="KSK206" s="7"/>
      <c r="KSL206" s="49"/>
      <c r="KSM206" s="12"/>
      <c r="KSN206" s="18"/>
      <c r="KSO206" s="7"/>
      <c r="KSP206" s="49"/>
      <c r="KSQ206" s="12"/>
      <c r="KSR206" s="18"/>
      <c r="KSS206" s="7"/>
      <c r="KST206" s="49"/>
      <c r="KSU206" s="12"/>
      <c r="KSV206" s="18"/>
      <c r="KSW206" s="7"/>
      <c r="KSX206" s="49"/>
      <c r="KSY206" s="12"/>
      <c r="KSZ206" s="18"/>
      <c r="KTA206" s="7"/>
      <c r="KTB206" s="49"/>
      <c r="KTC206" s="12"/>
      <c r="KTD206" s="18"/>
      <c r="KTE206" s="7"/>
      <c r="KTF206" s="49"/>
      <c r="KTG206" s="12"/>
      <c r="KTH206" s="18"/>
      <c r="KTI206" s="7"/>
      <c r="KTJ206" s="49"/>
      <c r="KTK206" s="12"/>
      <c r="KTL206" s="18"/>
      <c r="KTM206" s="7"/>
      <c r="KTN206" s="49"/>
      <c r="KTO206" s="12"/>
      <c r="KTP206" s="18"/>
      <c r="KTQ206" s="7"/>
      <c r="KTR206" s="49"/>
      <c r="KTS206" s="12"/>
      <c r="KTT206" s="18"/>
      <c r="KTU206" s="7"/>
      <c r="KTV206" s="49"/>
      <c r="KTW206" s="12"/>
      <c r="KTX206" s="18"/>
      <c r="KTY206" s="7"/>
      <c r="KTZ206" s="49"/>
      <c r="KUA206" s="12"/>
      <c r="KUB206" s="18"/>
      <c r="KUC206" s="7"/>
      <c r="KUD206" s="49"/>
      <c r="KUE206" s="12"/>
      <c r="KUF206" s="18"/>
      <c r="KUG206" s="7"/>
      <c r="KUH206" s="49"/>
      <c r="KUI206" s="12"/>
      <c r="KUJ206" s="18"/>
      <c r="KUK206" s="7"/>
      <c r="KUL206" s="49"/>
      <c r="KUM206" s="12"/>
      <c r="KUN206" s="18"/>
      <c r="KUO206" s="7"/>
      <c r="KUP206" s="49"/>
      <c r="KUQ206" s="12"/>
      <c r="KUR206" s="18"/>
      <c r="KUS206" s="7"/>
      <c r="KUT206" s="49"/>
      <c r="KUU206" s="12"/>
      <c r="KUV206" s="18"/>
      <c r="KUW206" s="7"/>
      <c r="KUX206" s="49"/>
      <c r="KUY206" s="12"/>
      <c r="KUZ206" s="18"/>
      <c r="KVA206" s="7"/>
      <c r="KVB206" s="49"/>
      <c r="KVC206" s="12"/>
      <c r="KVD206" s="18"/>
      <c r="KVE206" s="7"/>
      <c r="KVF206" s="49"/>
      <c r="KVG206" s="12"/>
      <c r="KVH206" s="18"/>
      <c r="KVI206" s="7"/>
      <c r="KVJ206" s="49"/>
      <c r="KVK206" s="12"/>
      <c r="KVL206" s="18"/>
      <c r="KVM206" s="7"/>
      <c r="KVN206" s="49"/>
      <c r="KVO206" s="12"/>
      <c r="KVP206" s="18"/>
      <c r="KVQ206" s="7"/>
      <c r="KVR206" s="49"/>
      <c r="KVS206" s="12"/>
      <c r="KVT206" s="18"/>
      <c r="KVU206" s="7"/>
      <c r="KVV206" s="49"/>
      <c r="KVW206" s="12"/>
      <c r="KVX206" s="18"/>
      <c r="KVY206" s="7"/>
      <c r="KVZ206" s="49"/>
      <c r="KWA206" s="12"/>
      <c r="KWB206" s="18"/>
      <c r="KWC206" s="7"/>
      <c r="KWD206" s="49"/>
      <c r="KWE206" s="12"/>
      <c r="KWF206" s="18"/>
      <c r="KWG206" s="7"/>
      <c r="KWH206" s="49"/>
      <c r="KWI206" s="12"/>
      <c r="KWJ206" s="18"/>
      <c r="KWK206" s="7"/>
      <c r="KWL206" s="49"/>
      <c r="KWM206" s="12"/>
      <c r="KWN206" s="18"/>
      <c r="KWO206" s="7"/>
      <c r="KWP206" s="49"/>
      <c r="KWQ206" s="12"/>
      <c r="KWR206" s="18"/>
      <c r="KWS206" s="7"/>
      <c r="KWT206" s="49"/>
      <c r="KWU206" s="12"/>
      <c r="KWV206" s="18"/>
      <c r="KWW206" s="7"/>
      <c r="KWX206" s="49"/>
      <c r="KWY206" s="12"/>
      <c r="KWZ206" s="18"/>
      <c r="KXA206" s="7"/>
      <c r="KXB206" s="49"/>
      <c r="KXC206" s="12"/>
      <c r="KXD206" s="18"/>
      <c r="KXE206" s="7"/>
      <c r="KXF206" s="49"/>
      <c r="KXG206" s="12"/>
      <c r="KXH206" s="18"/>
      <c r="KXI206" s="7"/>
      <c r="KXJ206" s="49"/>
      <c r="KXK206" s="12"/>
      <c r="KXL206" s="18"/>
      <c r="KXM206" s="7"/>
      <c r="KXN206" s="49"/>
      <c r="KXO206" s="12"/>
      <c r="KXP206" s="18"/>
      <c r="KXQ206" s="7"/>
      <c r="KXR206" s="49"/>
      <c r="KXS206" s="12"/>
      <c r="KXT206" s="18"/>
      <c r="KXU206" s="7"/>
      <c r="KXV206" s="49"/>
      <c r="KXW206" s="12"/>
      <c r="KXX206" s="18"/>
      <c r="KXY206" s="7"/>
      <c r="KXZ206" s="49"/>
      <c r="KYA206" s="12"/>
      <c r="KYB206" s="18"/>
      <c r="KYC206" s="7"/>
      <c r="KYD206" s="49"/>
      <c r="KYE206" s="12"/>
      <c r="KYF206" s="18"/>
      <c r="KYG206" s="7"/>
      <c r="KYH206" s="49"/>
      <c r="KYI206" s="12"/>
      <c r="KYJ206" s="18"/>
      <c r="KYK206" s="7"/>
      <c r="KYL206" s="49"/>
      <c r="KYM206" s="12"/>
      <c r="KYN206" s="18"/>
      <c r="KYO206" s="7"/>
      <c r="KYP206" s="49"/>
      <c r="KYQ206" s="12"/>
      <c r="KYR206" s="18"/>
      <c r="KYS206" s="7"/>
      <c r="KYT206" s="49"/>
      <c r="KYU206" s="12"/>
      <c r="KYV206" s="18"/>
      <c r="KYW206" s="7"/>
      <c r="KYX206" s="49"/>
      <c r="KYY206" s="12"/>
      <c r="KYZ206" s="18"/>
      <c r="KZA206" s="7"/>
      <c r="KZB206" s="49"/>
      <c r="KZC206" s="12"/>
      <c r="KZD206" s="18"/>
      <c r="KZE206" s="7"/>
      <c r="KZF206" s="49"/>
      <c r="KZG206" s="12"/>
      <c r="KZH206" s="18"/>
      <c r="KZI206" s="7"/>
      <c r="KZJ206" s="49"/>
      <c r="KZK206" s="12"/>
      <c r="KZL206" s="18"/>
      <c r="KZM206" s="7"/>
      <c r="KZN206" s="49"/>
      <c r="KZO206" s="12"/>
      <c r="KZP206" s="18"/>
      <c r="KZQ206" s="7"/>
      <c r="KZR206" s="49"/>
      <c r="KZS206" s="12"/>
      <c r="KZT206" s="18"/>
      <c r="KZU206" s="7"/>
      <c r="KZV206" s="49"/>
      <c r="KZW206" s="12"/>
      <c r="KZX206" s="18"/>
      <c r="KZY206" s="7"/>
      <c r="KZZ206" s="49"/>
      <c r="LAA206" s="12"/>
      <c r="LAB206" s="18"/>
      <c r="LAC206" s="7"/>
      <c r="LAD206" s="49"/>
      <c r="LAE206" s="12"/>
      <c r="LAF206" s="18"/>
      <c r="LAG206" s="7"/>
      <c r="LAH206" s="49"/>
      <c r="LAI206" s="12"/>
      <c r="LAJ206" s="18"/>
      <c r="LAK206" s="7"/>
      <c r="LAL206" s="49"/>
      <c r="LAM206" s="12"/>
      <c r="LAN206" s="18"/>
      <c r="LAO206" s="7"/>
      <c r="LAP206" s="49"/>
      <c r="LAQ206" s="12"/>
      <c r="LAR206" s="18"/>
      <c r="LAS206" s="7"/>
      <c r="LAT206" s="49"/>
      <c r="LAU206" s="12"/>
      <c r="LAV206" s="18"/>
      <c r="LAW206" s="7"/>
      <c r="LAX206" s="49"/>
      <c r="LAY206" s="12"/>
      <c r="LAZ206" s="18"/>
      <c r="LBA206" s="7"/>
      <c r="LBB206" s="49"/>
      <c r="LBC206" s="12"/>
      <c r="LBD206" s="18"/>
      <c r="LBE206" s="7"/>
      <c r="LBF206" s="49"/>
      <c r="LBG206" s="12"/>
      <c r="LBH206" s="18"/>
      <c r="LBI206" s="7"/>
      <c r="LBJ206" s="49"/>
      <c r="LBK206" s="12"/>
      <c r="LBL206" s="18"/>
      <c r="LBM206" s="7"/>
      <c r="LBN206" s="49"/>
      <c r="LBO206" s="12"/>
      <c r="LBP206" s="18"/>
      <c r="LBQ206" s="7"/>
      <c r="LBR206" s="49"/>
      <c r="LBS206" s="12"/>
      <c r="LBT206" s="18"/>
      <c r="LBU206" s="7"/>
      <c r="LBV206" s="49"/>
      <c r="LBW206" s="12"/>
      <c r="LBX206" s="18"/>
      <c r="LBY206" s="7"/>
      <c r="LBZ206" s="49"/>
      <c r="LCA206" s="12"/>
      <c r="LCB206" s="18"/>
      <c r="LCC206" s="7"/>
      <c r="LCD206" s="49"/>
      <c r="LCE206" s="12"/>
      <c r="LCF206" s="18"/>
      <c r="LCG206" s="7"/>
      <c r="LCH206" s="49"/>
      <c r="LCI206" s="12"/>
      <c r="LCJ206" s="18"/>
      <c r="LCK206" s="7"/>
      <c r="LCL206" s="49"/>
      <c r="LCM206" s="12"/>
      <c r="LCN206" s="18"/>
      <c r="LCO206" s="7"/>
      <c r="LCP206" s="49"/>
      <c r="LCQ206" s="12"/>
      <c r="LCR206" s="18"/>
      <c r="LCS206" s="7"/>
      <c r="LCT206" s="49"/>
      <c r="LCU206" s="12"/>
      <c r="LCV206" s="18"/>
      <c r="LCW206" s="7"/>
      <c r="LCX206" s="49"/>
      <c r="LCY206" s="12"/>
      <c r="LCZ206" s="18"/>
      <c r="LDA206" s="7"/>
      <c r="LDB206" s="49"/>
      <c r="LDC206" s="12"/>
      <c r="LDD206" s="18"/>
      <c r="LDE206" s="7"/>
      <c r="LDF206" s="49"/>
      <c r="LDG206" s="12"/>
      <c r="LDH206" s="18"/>
      <c r="LDI206" s="7"/>
      <c r="LDJ206" s="49"/>
      <c r="LDK206" s="12"/>
      <c r="LDL206" s="18"/>
      <c r="LDM206" s="7"/>
      <c r="LDN206" s="49"/>
      <c r="LDO206" s="12"/>
      <c r="LDP206" s="18"/>
      <c r="LDQ206" s="7"/>
      <c r="LDR206" s="49"/>
      <c r="LDS206" s="12"/>
      <c r="LDT206" s="18"/>
      <c r="LDU206" s="7"/>
      <c r="LDV206" s="49"/>
      <c r="LDW206" s="12"/>
      <c r="LDX206" s="18"/>
      <c r="LDY206" s="7"/>
      <c r="LDZ206" s="49"/>
      <c r="LEA206" s="12"/>
      <c r="LEB206" s="18"/>
      <c r="LEC206" s="7"/>
      <c r="LED206" s="49"/>
      <c r="LEE206" s="12"/>
      <c r="LEF206" s="18"/>
      <c r="LEG206" s="7"/>
      <c r="LEH206" s="49"/>
      <c r="LEI206" s="12"/>
      <c r="LEJ206" s="18"/>
      <c r="LEK206" s="7"/>
      <c r="LEL206" s="49"/>
      <c r="LEM206" s="12"/>
      <c r="LEN206" s="18"/>
      <c r="LEO206" s="7"/>
      <c r="LEP206" s="49"/>
      <c r="LEQ206" s="12"/>
      <c r="LER206" s="18"/>
      <c r="LES206" s="7"/>
      <c r="LET206" s="49"/>
      <c r="LEU206" s="12"/>
      <c r="LEV206" s="18"/>
      <c r="LEW206" s="7"/>
      <c r="LEX206" s="49"/>
      <c r="LEY206" s="12"/>
      <c r="LEZ206" s="18"/>
      <c r="LFA206" s="7"/>
      <c r="LFB206" s="49"/>
      <c r="LFC206" s="12"/>
      <c r="LFD206" s="18"/>
      <c r="LFE206" s="7"/>
      <c r="LFF206" s="49"/>
      <c r="LFG206" s="12"/>
      <c r="LFH206" s="18"/>
      <c r="LFI206" s="7"/>
      <c r="LFJ206" s="49"/>
      <c r="LFK206" s="12"/>
      <c r="LFL206" s="18"/>
      <c r="LFM206" s="7"/>
      <c r="LFN206" s="49"/>
      <c r="LFO206" s="12"/>
      <c r="LFP206" s="18"/>
      <c r="LFQ206" s="7"/>
      <c r="LFR206" s="49"/>
      <c r="LFS206" s="12"/>
      <c r="LFT206" s="18"/>
      <c r="LFU206" s="7"/>
      <c r="LFV206" s="49"/>
      <c r="LFW206" s="12"/>
      <c r="LFX206" s="18"/>
      <c r="LFY206" s="7"/>
      <c r="LFZ206" s="49"/>
      <c r="LGA206" s="12"/>
      <c r="LGB206" s="18"/>
      <c r="LGC206" s="7"/>
      <c r="LGD206" s="49"/>
      <c r="LGE206" s="12"/>
      <c r="LGF206" s="18"/>
      <c r="LGG206" s="7"/>
      <c r="LGH206" s="49"/>
      <c r="LGI206" s="12"/>
      <c r="LGJ206" s="18"/>
      <c r="LGK206" s="7"/>
      <c r="LGL206" s="49"/>
      <c r="LGM206" s="12"/>
      <c r="LGN206" s="18"/>
      <c r="LGO206" s="7"/>
      <c r="LGP206" s="49"/>
      <c r="LGQ206" s="12"/>
      <c r="LGR206" s="18"/>
      <c r="LGS206" s="7"/>
      <c r="LGT206" s="49"/>
      <c r="LGU206" s="12"/>
      <c r="LGV206" s="18"/>
      <c r="LGW206" s="7"/>
      <c r="LGX206" s="49"/>
      <c r="LGY206" s="12"/>
      <c r="LGZ206" s="18"/>
      <c r="LHA206" s="7"/>
      <c r="LHB206" s="49"/>
      <c r="LHC206" s="12"/>
      <c r="LHD206" s="18"/>
      <c r="LHE206" s="7"/>
      <c r="LHF206" s="49"/>
      <c r="LHG206" s="12"/>
      <c r="LHH206" s="18"/>
      <c r="LHI206" s="7"/>
      <c r="LHJ206" s="49"/>
      <c r="LHK206" s="12"/>
      <c r="LHL206" s="18"/>
      <c r="LHM206" s="7"/>
      <c r="LHN206" s="49"/>
      <c r="LHO206" s="12"/>
      <c r="LHP206" s="18"/>
      <c r="LHQ206" s="7"/>
      <c r="LHR206" s="49"/>
      <c r="LHS206" s="12"/>
      <c r="LHT206" s="18"/>
      <c r="LHU206" s="7"/>
      <c r="LHV206" s="49"/>
      <c r="LHW206" s="12"/>
      <c r="LHX206" s="18"/>
      <c r="LHY206" s="7"/>
      <c r="LHZ206" s="49"/>
      <c r="LIA206" s="12"/>
      <c r="LIB206" s="18"/>
      <c r="LIC206" s="7"/>
      <c r="LID206" s="49"/>
      <c r="LIE206" s="12"/>
      <c r="LIF206" s="18"/>
      <c r="LIG206" s="7"/>
      <c r="LIH206" s="49"/>
      <c r="LII206" s="12"/>
      <c r="LIJ206" s="18"/>
      <c r="LIK206" s="7"/>
      <c r="LIL206" s="49"/>
      <c r="LIM206" s="12"/>
      <c r="LIN206" s="18"/>
      <c r="LIO206" s="7"/>
      <c r="LIP206" s="49"/>
      <c r="LIQ206" s="12"/>
      <c r="LIR206" s="18"/>
      <c r="LIS206" s="7"/>
      <c r="LIT206" s="49"/>
      <c r="LIU206" s="12"/>
      <c r="LIV206" s="18"/>
      <c r="LIW206" s="7"/>
      <c r="LIX206" s="49"/>
      <c r="LIY206" s="12"/>
      <c r="LIZ206" s="18"/>
      <c r="LJA206" s="7"/>
      <c r="LJB206" s="49"/>
      <c r="LJC206" s="12"/>
      <c r="LJD206" s="18"/>
      <c r="LJE206" s="7"/>
      <c r="LJF206" s="49"/>
      <c r="LJG206" s="12"/>
      <c r="LJH206" s="18"/>
      <c r="LJI206" s="7"/>
      <c r="LJJ206" s="49"/>
      <c r="LJK206" s="12"/>
      <c r="LJL206" s="18"/>
      <c r="LJM206" s="7"/>
      <c r="LJN206" s="49"/>
      <c r="LJO206" s="12"/>
      <c r="LJP206" s="18"/>
      <c r="LJQ206" s="7"/>
      <c r="LJR206" s="49"/>
      <c r="LJS206" s="12"/>
      <c r="LJT206" s="18"/>
      <c r="LJU206" s="7"/>
      <c r="LJV206" s="49"/>
      <c r="LJW206" s="12"/>
      <c r="LJX206" s="18"/>
      <c r="LJY206" s="7"/>
      <c r="LJZ206" s="49"/>
      <c r="LKA206" s="12"/>
      <c r="LKB206" s="18"/>
      <c r="LKC206" s="7"/>
      <c r="LKD206" s="49"/>
      <c r="LKE206" s="12"/>
      <c r="LKF206" s="18"/>
      <c r="LKG206" s="7"/>
      <c r="LKH206" s="49"/>
      <c r="LKI206" s="12"/>
      <c r="LKJ206" s="18"/>
      <c r="LKK206" s="7"/>
      <c r="LKL206" s="49"/>
      <c r="LKM206" s="12"/>
      <c r="LKN206" s="18"/>
      <c r="LKO206" s="7"/>
      <c r="LKP206" s="49"/>
      <c r="LKQ206" s="12"/>
      <c r="LKR206" s="18"/>
      <c r="LKS206" s="7"/>
      <c r="LKT206" s="49"/>
      <c r="LKU206" s="12"/>
      <c r="LKV206" s="18"/>
      <c r="LKW206" s="7"/>
      <c r="LKX206" s="49"/>
      <c r="LKY206" s="12"/>
      <c r="LKZ206" s="18"/>
      <c r="LLA206" s="7"/>
      <c r="LLB206" s="49"/>
      <c r="LLC206" s="12"/>
      <c r="LLD206" s="18"/>
      <c r="LLE206" s="7"/>
      <c r="LLF206" s="49"/>
      <c r="LLG206" s="12"/>
      <c r="LLH206" s="18"/>
      <c r="LLI206" s="7"/>
      <c r="LLJ206" s="49"/>
      <c r="LLK206" s="12"/>
      <c r="LLL206" s="18"/>
      <c r="LLM206" s="7"/>
      <c r="LLN206" s="49"/>
      <c r="LLO206" s="12"/>
      <c r="LLP206" s="18"/>
      <c r="LLQ206" s="7"/>
      <c r="LLR206" s="49"/>
      <c r="LLS206" s="12"/>
      <c r="LLT206" s="18"/>
      <c r="LLU206" s="7"/>
      <c r="LLV206" s="49"/>
      <c r="LLW206" s="12"/>
      <c r="LLX206" s="18"/>
      <c r="LLY206" s="7"/>
      <c r="LLZ206" s="49"/>
      <c r="LMA206" s="12"/>
      <c r="LMB206" s="18"/>
      <c r="LMC206" s="7"/>
      <c r="LMD206" s="49"/>
      <c r="LME206" s="12"/>
      <c r="LMF206" s="18"/>
      <c r="LMG206" s="7"/>
      <c r="LMH206" s="49"/>
      <c r="LMI206" s="12"/>
      <c r="LMJ206" s="18"/>
      <c r="LMK206" s="7"/>
      <c r="LML206" s="49"/>
      <c r="LMM206" s="12"/>
      <c r="LMN206" s="18"/>
      <c r="LMO206" s="7"/>
      <c r="LMP206" s="49"/>
      <c r="LMQ206" s="12"/>
      <c r="LMR206" s="18"/>
      <c r="LMS206" s="7"/>
      <c r="LMT206" s="49"/>
      <c r="LMU206" s="12"/>
      <c r="LMV206" s="18"/>
      <c r="LMW206" s="7"/>
      <c r="LMX206" s="49"/>
      <c r="LMY206" s="12"/>
      <c r="LMZ206" s="18"/>
      <c r="LNA206" s="7"/>
      <c r="LNB206" s="49"/>
      <c r="LNC206" s="12"/>
      <c r="LND206" s="18"/>
      <c r="LNE206" s="7"/>
      <c r="LNF206" s="49"/>
      <c r="LNG206" s="12"/>
      <c r="LNH206" s="18"/>
      <c r="LNI206" s="7"/>
      <c r="LNJ206" s="49"/>
      <c r="LNK206" s="12"/>
      <c r="LNL206" s="18"/>
      <c r="LNM206" s="7"/>
      <c r="LNN206" s="49"/>
      <c r="LNO206" s="12"/>
      <c r="LNP206" s="18"/>
      <c r="LNQ206" s="7"/>
      <c r="LNR206" s="49"/>
      <c r="LNS206" s="12"/>
      <c r="LNT206" s="18"/>
      <c r="LNU206" s="7"/>
      <c r="LNV206" s="49"/>
      <c r="LNW206" s="12"/>
      <c r="LNX206" s="18"/>
      <c r="LNY206" s="7"/>
      <c r="LNZ206" s="49"/>
      <c r="LOA206" s="12"/>
      <c r="LOB206" s="18"/>
      <c r="LOC206" s="7"/>
      <c r="LOD206" s="49"/>
      <c r="LOE206" s="12"/>
      <c r="LOF206" s="18"/>
      <c r="LOG206" s="7"/>
      <c r="LOH206" s="49"/>
      <c r="LOI206" s="12"/>
      <c r="LOJ206" s="18"/>
      <c r="LOK206" s="7"/>
      <c r="LOL206" s="49"/>
      <c r="LOM206" s="12"/>
      <c r="LON206" s="18"/>
      <c r="LOO206" s="7"/>
      <c r="LOP206" s="49"/>
      <c r="LOQ206" s="12"/>
      <c r="LOR206" s="18"/>
      <c r="LOS206" s="7"/>
      <c r="LOT206" s="49"/>
      <c r="LOU206" s="12"/>
      <c r="LOV206" s="18"/>
      <c r="LOW206" s="7"/>
      <c r="LOX206" s="49"/>
      <c r="LOY206" s="12"/>
      <c r="LOZ206" s="18"/>
      <c r="LPA206" s="7"/>
      <c r="LPB206" s="49"/>
      <c r="LPC206" s="12"/>
      <c r="LPD206" s="18"/>
      <c r="LPE206" s="7"/>
      <c r="LPF206" s="49"/>
      <c r="LPG206" s="12"/>
      <c r="LPH206" s="18"/>
      <c r="LPI206" s="7"/>
      <c r="LPJ206" s="49"/>
      <c r="LPK206" s="12"/>
      <c r="LPL206" s="18"/>
      <c r="LPM206" s="7"/>
      <c r="LPN206" s="49"/>
      <c r="LPO206" s="12"/>
      <c r="LPP206" s="18"/>
      <c r="LPQ206" s="7"/>
      <c r="LPR206" s="49"/>
      <c r="LPS206" s="12"/>
      <c r="LPT206" s="18"/>
      <c r="LPU206" s="7"/>
      <c r="LPV206" s="49"/>
      <c r="LPW206" s="12"/>
      <c r="LPX206" s="18"/>
      <c r="LPY206" s="7"/>
      <c r="LPZ206" s="49"/>
      <c r="LQA206" s="12"/>
      <c r="LQB206" s="18"/>
      <c r="LQC206" s="7"/>
      <c r="LQD206" s="49"/>
      <c r="LQE206" s="12"/>
      <c r="LQF206" s="18"/>
      <c r="LQG206" s="7"/>
      <c r="LQH206" s="49"/>
      <c r="LQI206" s="12"/>
      <c r="LQJ206" s="18"/>
      <c r="LQK206" s="7"/>
      <c r="LQL206" s="49"/>
      <c r="LQM206" s="12"/>
      <c r="LQN206" s="18"/>
      <c r="LQO206" s="7"/>
      <c r="LQP206" s="49"/>
      <c r="LQQ206" s="12"/>
      <c r="LQR206" s="18"/>
      <c r="LQS206" s="7"/>
      <c r="LQT206" s="49"/>
      <c r="LQU206" s="12"/>
      <c r="LQV206" s="18"/>
      <c r="LQW206" s="7"/>
      <c r="LQX206" s="49"/>
      <c r="LQY206" s="12"/>
      <c r="LQZ206" s="18"/>
      <c r="LRA206" s="7"/>
      <c r="LRB206" s="49"/>
      <c r="LRC206" s="12"/>
      <c r="LRD206" s="18"/>
      <c r="LRE206" s="7"/>
      <c r="LRF206" s="49"/>
      <c r="LRG206" s="12"/>
      <c r="LRH206" s="18"/>
      <c r="LRI206" s="7"/>
      <c r="LRJ206" s="49"/>
      <c r="LRK206" s="12"/>
      <c r="LRL206" s="18"/>
      <c r="LRM206" s="7"/>
      <c r="LRN206" s="49"/>
      <c r="LRO206" s="12"/>
      <c r="LRP206" s="18"/>
      <c r="LRQ206" s="7"/>
      <c r="LRR206" s="49"/>
      <c r="LRS206" s="12"/>
      <c r="LRT206" s="18"/>
      <c r="LRU206" s="7"/>
      <c r="LRV206" s="49"/>
      <c r="LRW206" s="12"/>
      <c r="LRX206" s="18"/>
      <c r="LRY206" s="7"/>
      <c r="LRZ206" s="49"/>
      <c r="LSA206" s="12"/>
      <c r="LSB206" s="18"/>
      <c r="LSC206" s="7"/>
      <c r="LSD206" s="49"/>
      <c r="LSE206" s="12"/>
      <c r="LSF206" s="18"/>
      <c r="LSG206" s="7"/>
      <c r="LSH206" s="49"/>
      <c r="LSI206" s="12"/>
      <c r="LSJ206" s="18"/>
      <c r="LSK206" s="7"/>
      <c r="LSL206" s="49"/>
      <c r="LSM206" s="12"/>
      <c r="LSN206" s="18"/>
      <c r="LSO206" s="7"/>
      <c r="LSP206" s="49"/>
      <c r="LSQ206" s="12"/>
      <c r="LSR206" s="18"/>
      <c r="LSS206" s="7"/>
      <c r="LST206" s="49"/>
      <c r="LSU206" s="12"/>
      <c r="LSV206" s="18"/>
      <c r="LSW206" s="7"/>
      <c r="LSX206" s="49"/>
      <c r="LSY206" s="12"/>
      <c r="LSZ206" s="18"/>
      <c r="LTA206" s="7"/>
      <c r="LTB206" s="49"/>
      <c r="LTC206" s="12"/>
      <c r="LTD206" s="18"/>
      <c r="LTE206" s="7"/>
      <c r="LTF206" s="49"/>
      <c r="LTG206" s="12"/>
      <c r="LTH206" s="18"/>
      <c r="LTI206" s="7"/>
      <c r="LTJ206" s="49"/>
      <c r="LTK206" s="12"/>
      <c r="LTL206" s="18"/>
      <c r="LTM206" s="7"/>
      <c r="LTN206" s="49"/>
      <c r="LTO206" s="12"/>
      <c r="LTP206" s="18"/>
      <c r="LTQ206" s="7"/>
      <c r="LTR206" s="49"/>
      <c r="LTS206" s="12"/>
      <c r="LTT206" s="18"/>
      <c r="LTU206" s="7"/>
      <c r="LTV206" s="49"/>
      <c r="LTW206" s="12"/>
      <c r="LTX206" s="18"/>
      <c r="LTY206" s="7"/>
      <c r="LTZ206" s="49"/>
      <c r="LUA206" s="12"/>
      <c r="LUB206" s="18"/>
      <c r="LUC206" s="7"/>
      <c r="LUD206" s="49"/>
      <c r="LUE206" s="12"/>
      <c r="LUF206" s="18"/>
      <c r="LUG206" s="7"/>
      <c r="LUH206" s="49"/>
      <c r="LUI206" s="12"/>
      <c r="LUJ206" s="18"/>
      <c r="LUK206" s="7"/>
      <c r="LUL206" s="49"/>
      <c r="LUM206" s="12"/>
      <c r="LUN206" s="18"/>
      <c r="LUO206" s="7"/>
      <c r="LUP206" s="49"/>
      <c r="LUQ206" s="12"/>
      <c r="LUR206" s="18"/>
      <c r="LUS206" s="7"/>
      <c r="LUT206" s="49"/>
      <c r="LUU206" s="12"/>
      <c r="LUV206" s="18"/>
      <c r="LUW206" s="7"/>
      <c r="LUX206" s="49"/>
      <c r="LUY206" s="12"/>
      <c r="LUZ206" s="18"/>
      <c r="LVA206" s="7"/>
      <c r="LVB206" s="49"/>
      <c r="LVC206" s="12"/>
      <c r="LVD206" s="18"/>
      <c r="LVE206" s="7"/>
      <c r="LVF206" s="49"/>
      <c r="LVG206" s="12"/>
      <c r="LVH206" s="18"/>
      <c r="LVI206" s="7"/>
      <c r="LVJ206" s="49"/>
      <c r="LVK206" s="12"/>
      <c r="LVL206" s="18"/>
      <c r="LVM206" s="7"/>
      <c r="LVN206" s="49"/>
      <c r="LVO206" s="12"/>
      <c r="LVP206" s="18"/>
      <c r="LVQ206" s="7"/>
      <c r="LVR206" s="49"/>
      <c r="LVS206" s="12"/>
      <c r="LVT206" s="18"/>
      <c r="LVU206" s="7"/>
      <c r="LVV206" s="49"/>
      <c r="LVW206" s="12"/>
      <c r="LVX206" s="18"/>
      <c r="LVY206" s="7"/>
      <c r="LVZ206" s="49"/>
      <c r="LWA206" s="12"/>
      <c r="LWB206" s="18"/>
      <c r="LWC206" s="7"/>
      <c r="LWD206" s="49"/>
      <c r="LWE206" s="12"/>
      <c r="LWF206" s="18"/>
      <c r="LWG206" s="7"/>
      <c r="LWH206" s="49"/>
      <c r="LWI206" s="12"/>
      <c r="LWJ206" s="18"/>
      <c r="LWK206" s="7"/>
      <c r="LWL206" s="49"/>
      <c r="LWM206" s="12"/>
      <c r="LWN206" s="18"/>
      <c r="LWO206" s="7"/>
      <c r="LWP206" s="49"/>
      <c r="LWQ206" s="12"/>
      <c r="LWR206" s="18"/>
      <c r="LWS206" s="7"/>
      <c r="LWT206" s="49"/>
      <c r="LWU206" s="12"/>
      <c r="LWV206" s="18"/>
      <c r="LWW206" s="7"/>
      <c r="LWX206" s="49"/>
      <c r="LWY206" s="12"/>
      <c r="LWZ206" s="18"/>
      <c r="LXA206" s="7"/>
      <c r="LXB206" s="49"/>
      <c r="LXC206" s="12"/>
      <c r="LXD206" s="18"/>
      <c r="LXE206" s="7"/>
      <c r="LXF206" s="49"/>
      <c r="LXG206" s="12"/>
      <c r="LXH206" s="18"/>
      <c r="LXI206" s="7"/>
      <c r="LXJ206" s="49"/>
      <c r="LXK206" s="12"/>
      <c r="LXL206" s="18"/>
      <c r="LXM206" s="7"/>
      <c r="LXN206" s="49"/>
      <c r="LXO206" s="12"/>
      <c r="LXP206" s="18"/>
      <c r="LXQ206" s="7"/>
      <c r="LXR206" s="49"/>
      <c r="LXS206" s="12"/>
      <c r="LXT206" s="18"/>
      <c r="LXU206" s="7"/>
      <c r="LXV206" s="49"/>
      <c r="LXW206" s="12"/>
      <c r="LXX206" s="18"/>
      <c r="LXY206" s="7"/>
      <c r="LXZ206" s="49"/>
      <c r="LYA206" s="12"/>
      <c r="LYB206" s="18"/>
      <c r="LYC206" s="7"/>
      <c r="LYD206" s="49"/>
      <c r="LYE206" s="12"/>
      <c r="LYF206" s="18"/>
      <c r="LYG206" s="7"/>
      <c r="LYH206" s="49"/>
      <c r="LYI206" s="12"/>
      <c r="LYJ206" s="18"/>
      <c r="LYK206" s="7"/>
      <c r="LYL206" s="49"/>
      <c r="LYM206" s="12"/>
      <c r="LYN206" s="18"/>
      <c r="LYO206" s="7"/>
      <c r="LYP206" s="49"/>
      <c r="LYQ206" s="12"/>
      <c r="LYR206" s="18"/>
      <c r="LYS206" s="7"/>
      <c r="LYT206" s="49"/>
      <c r="LYU206" s="12"/>
      <c r="LYV206" s="18"/>
      <c r="LYW206" s="7"/>
      <c r="LYX206" s="49"/>
      <c r="LYY206" s="12"/>
      <c r="LYZ206" s="18"/>
      <c r="LZA206" s="7"/>
      <c r="LZB206" s="49"/>
      <c r="LZC206" s="12"/>
      <c r="LZD206" s="18"/>
      <c r="LZE206" s="7"/>
      <c r="LZF206" s="49"/>
      <c r="LZG206" s="12"/>
      <c r="LZH206" s="18"/>
      <c r="LZI206" s="7"/>
      <c r="LZJ206" s="49"/>
      <c r="LZK206" s="12"/>
      <c r="LZL206" s="18"/>
      <c r="LZM206" s="7"/>
      <c r="LZN206" s="49"/>
      <c r="LZO206" s="12"/>
      <c r="LZP206" s="18"/>
      <c r="LZQ206" s="7"/>
      <c r="LZR206" s="49"/>
      <c r="LZS206" s="12"/>
      <c r="LZT206" s="18"/>
      <c r="LZU206" s="7"/>
      <c r="LZV206" s="49"/>
      <c r="LZW206" s="12"/>
      <c r="LZX206" s="18"/>
      <c r="LZY206" s="7"/>
      <c r="LZZ206" s="49"/>
      <c r="MAA206" s="12"/>
      <c r="MAB206" s="18"/>
      <c r="MAC206" s="7"/>
      <c r="MAD206" s="49"/>
      <c r="MAE206" s="12"/>
      <c r="MAF206" s="18"/>
      <c r="MAG206" s="7"/>
      <c r="MAH206" s="49"/>
      <c r="MAI206" s="12"/>
      <c r="MAJ206" s="18"/>
      <c r="MAK206" s="7"/>
      <c r="MAL206" s="49"/>
      <c r="MAM206" s="12"/>
      <c r="MAN206" s="18"/>
      <c r="MAO206" s="7"/>
      <c r="MAP206" s="49"/>
      <c r="MAQ206" s="12"/>
      <c r="MAR206" s="18"/>
      <c r="MAS206" s="7"/>
      <c r="MAT206" s="49"/>
      <c r="MAU206" s="12"/>
      <c r="MAV206" s="18"/>
      <c r="MAW206" s="7"/>
      <c r="MAX206" s="49"/>
      <c r="MAY206" s="12"/>
      <c r="MAZ206" s="18"/>
      <c r="MBA206" s="7"/>
      <c r="MBB206" s="49"/>
      <c r="MBC206" s="12"/>
      <c r="MBD206" s="18"/>
      <c r="MBE206" s="7"/>
      <c r="MBF206" s="49"/>
      <c r="MBG206" s="12"/>
      <c r="MBH206" s="18"/>
      <c r="MBI206" s="7"/>
      <c r="MBJ206" s="49"/>
      <c r="MBK206" s="12"/>
      <c r="MBL206" s="18"/>
      <c r="MBM206" s="7"/>
      <c r="MBN206" s="49"/>
      <c r="MBO206" s="12"/>
      <c r="MBP206" s="18"/>
      <c r="MBQ206" s="7"/>
      <c r="MBR206" s="49"/>
      <c r="MBS206" s="12"/>
      <c r="MBT206" s="18"/>
      <c r="MBU206" s="7"/>
      <c r="MBV206" s="49"/>
      <c r="MBW206" s="12"/>
      <c r="MBX206" s="18"/>
      <c r="MBY206" s="7"/>
      <c r="MBZ206" s="49"/>
      <c r="MCA206" s="12"/>
      <c r="MCB206" s="18"/>
      <c r="MCC206" s="7"/>
      <c r="MCD206" s="49"/>
      <c r="MCE206" s="12"/>
      <c r="MCF206" s="18"/>
      <c r="MCG206" s="7"/>
      <c r="MCH206" s="49"/>
      <c r="MCI206" s="12"/>
      <c r="MCJ206" s="18"/>
      <c r="MCK206" s="7"/>
      <c r="MCL206" s="49"/>
      <c r="MCM206" s="12"/>
      <c r="MCN206" s="18"/>
      <c r="MCO206" s="7"/>
      <c r="MCP206" s="49"/>
      <c r="MCQ206" s="12"/>
      <c r="MCR206" s="18"/>
      <c r="MCS206" s="7"/>
      <c r="MCT206" s="49"/>
      <c r="MCU206" s="12"/>
      <c r="MCV206" s="18"/>
      <c r="MCW206" s="7"/>
      <c r="MCX206" s="49"/>
      <c r="MCY206" s="12"/>
      <c r="MCZ206" s="18"/>
      <c r="MDA206" s="7"/>
      <c r="MDB206" s="49"/>
      <c r="MDC206" s="12"/>
      <c r="MDD206" s="18"/>
      <c r="MDE206" s="7"/>
      <c r="MDF206" s="49"/>
      <c r="MDG206" s="12"/>
      <c r="MDH206" s="18"/>
      <c r="MDI206" s="7"/>
      <c r="MDJ206" s="49"/>
      <c r="MDK206" s="12"/>
      <c r="MDL206" s="18"/>
      <c r="MDM206" s="7"/>
      <c r="MDN206" s="49"/>
      <c r="MDO206" s="12"/>
      <c r="MDP206" s="18"/>
      <c r="MDQ206" s="7"/>
      <c r="MDR206" s="49"/>
      <c r="MDS206" s="12"/>
      <c r="MDT206" s="18"/>
      <c r="MDU206" s="7"/>
      <c r="MDV206" s="49"/>
      <c r="MDW206" s="12"/>
      <c r="MDX206" s="18"/>
      <c r="MDY206" s="7"/>
      <c r="MDZ206" s="49"/>
      <c r="MEA206" s="12"/>
      <c r="MEB206" s="18"/>
      <c r="MEC206" s="7"/>
      <c r="MED206" s="49"/>
      <c r="MEE206" s="12"/>
      <c r="MEF206" s="18"/>
      <c r="MEG206" s="7"/>
      <c r="MEH206" s="49"/>
      <c r="MEI206" s="12"/>
      <c r="MEJ206" s="18"/>
      <c r="MEK206" s="7"/>
      <c r="MEL206" s="49"/>
      <c r="MEM206" s="12"/>
      <c r="MEN206" s="18"/>
      <c r="MEO206" s="7"/>
      <c r="MEP206" s="49"/>
      <c r="MEQ206" s="12"/>
      <c r="MER206" s="18"/>
      <c r="MES206" s="7"/>
      <c r="MET206" s="49"/>
      <c r="MEU206" s="12"/>
      <c r="MEV206" s="18"/>
      <c r="MEW206" s="7"/>
      <c r="MEX206" s="49"/>
      <c r="MEY206" s="12"/>
      <c r="MEZ206" s="18"/>
      <c r="MFA206" s="7"/>
      <c r="MFB206" s="49"/>
      <c r="MFC206" s="12"/>
      <c r="MFD206" s="18"/>
      <c r="MFE206" s="7"/>
      <c r="MFF206" s="49"/>
      <c r="MFG206" s="12"/>
      <c r="MFH206" s="18"/>
      <c r="MFI206" s="7"/>
      <c r="MFJ206" s="49"/>
      <c r="MFK206" s="12"/>
      <c r="MFL206" s="18"/>
      <c r="MFM206" s="7"/>
      <c r="MFN206" s="49"/>
      <c r="MFO206" s="12"/>
      <c r="MFP206" s="18"/>
      <c r="MFQ206" s="7"/>
      <c r="MFR206" s="49"/>
      <c r="MFS206" s="12"/>
      <c r="MFT206" s="18"/>
      <c r="MFU206" s="7"/>
      <c r="MFV206" s="49"/>
      <c r="MFW206" s="12"/>
      <c r="MFX206" s="18"/>
      <c r="MFY206" s="7"/>
      <c r="MFZ206" s="49"/>
      <c r="MGA206" s="12"/>
      <c r="MGB206" s="18"/>
      <c r="MGC206" s="7"/>
      <c r="MGD206" s="49"/>
      <c r="MGE206" s="12"/>
      <c r="MGF206" s="18"/>
      <c r="MGG206" s="7"/>
      <c r="MGH206" s="49"/>
      <c r="MGI206" s="12"/>
      <c r="MGJ206" s="18"/>
      <c r="MGK206" s="7"/>
      <c r="MGL206" s="49"/>
      <c r="MGM206" s="12"/>
      <c r="MGN206" s="18"/>
      <c r="MGO206" s="7"/>
      <c r="MGP206" s="49"/>
      <c r="MGQ206" s="12"/>
      <c r="MGR206" s="18"/>
      <c r="MGS206" s="7"/>
      <c r="MGT206" s="49"/>
      <c r="MGU206" s="12"/>
      <c r="MGV206" s="18"/>
      <c r="MGW206" s="7"/>
      <c r="MGX206" s="49"/>
      <c r="MGY206" s="12"/>
      <c r="MGZ206" s="18"/>
      <c r="MHA206" s="7"/>
      <c r="MHB206" s="49"/>
      <c r="MHC206" s="12"/>
      <c r="MHD206" s="18"/>
      <c r="MHE206" s="7"/>
      <c r="MHF206" s="49"/>
      <c r="MHG206" s="12"/>
      <c r="MHH206" s="18"/>
      <c r="MHI206" s="7"/>
      <c r="MHJ206" s="49"/>
      <c r="MHK206" s="12"/>
      <c r="MHL206" s="18"/>
      <c r="MHM206" s="7"/>
      <c r="MHN206" s="49"/>
      <c r="MHO206" s="12"/>
      <c r="MHP206" s="18"/>
      <c r="MHQ206" s="7"/>
      <c r="MHR206" s="49"/>
      <c r="MHS206" s="12"/>
      <c r="MHT206" s="18"/>
      <c r="MHU206" s="7"/>
      <c r="MHV206" s="49"/>
      <c r="MHW206" s="12"/>
      <c r="MHX206" s="18"/>
      <c r="MHY206" s="7"/>
      <c r="MHZ206" s="49"/>
      <c r="MIA206" s="12"/>
      <c r="MIB206" s="18"/>
      <c r="MIC206" s="7"/>
      <c r="MID206" s="49"/>
      <c r="MIE206" s="12"/>
      <c r="MIF206" s="18"/>
      <c r="MIG206" s="7"/>
      <c r="MIH206" s="49"/>
      <c r="MII206" s="12"/>
      <c r="MIJ206" s="18"/>
      <c r="MIK206" s="7"/>
      <c r="MIL206" s="49"/>
      <c r="MIM206" s="12"/>
      <c r="MIN206" s="18"/>
      <c r="MIO206" s="7"/>
      <c r="MIP206" s="49"/>
      <c r="MIQ206" s="12"/>
      <c r="MIR206" s="18"/>
      <c r="MIS206" s="7"/>
      <c r="MIT206" s="49"/>
      <c r="MIU206" s="12"/>
      <c r="MIV206" s="18"/>
      <c r="MIW206" s="7"/>
      <c r="MIX206" s="49"/>
      <c r="MIY206" s="12"/>
      <c r="MIZ206" s="18"/>
      <c r="MJA206" s="7"/>
      <c r="MJB206" s="49"/>
      <c r="MJC206" s="12"/>
      <c r="MJD206" s="18"/>
      <c r="MJE206" s="7"/>
      <c r="MJF206" s="49"/>
      <c r="MJG206" s="12"/>
      <c r="MJH206" s="18"/>
      <c r="MJI206" s="7"/>
      <c r="MJJ206" s="49"/>
      <c r="MJK206" s="12"/>
      <c r="MJL206" s="18"/>
      <c r="MJM206" s="7"/>
      <c r="MJN206" s="49"/>
      <c r="MJO206" s="12"/>
      <c r="MJP206" s="18"/>
      <c r="MJQ206" s="7"/>
      <c r="MJR206" s="49"/>
      <c r="MJS206" s="12"/>
      <c r="MJT206" s="18"/>
      <c r="MJU206" s="7"/>
      <c r="MJV206" s="49"/>
      <c r="MJW206" s="12"/>
      <c r="MJX206" s="18"/>
      <c r="MJY206" s="7"/>
      <c r="MJZ206" s="49"/>
      <c r="MKA206" s="12"/>
      <c r="MKB206" s="18"/>
      <c r="MKC206" s="7"/>
      <c r="MKD206" s="49"/>
      <c r="MKE206" s="12"/>
      <c r="MKF206" s="18"/>
      <c r="MKG206" s="7"/>
      <c r="MKH206" s="49"/>
      <c r="MKI206" s="12"/>
      <c r="MKJ206" s="18"/>
      <c r="MKK206" s="7"/>
      <c r="MKL206" s="49"/>
      <c r="MKM206" s="12"/>
      <c r="MKN206" s="18"/>
      <c r="MKO206" s="7"/>
      <c r="MKP206" s="49"/>
      <c r="MKQ206" s="12"/>
      <c r="MKR206" s="18"/>
      <c r="MKS206" s="7"/>
      <c r="MKT206" s="49"/>
      <c r="MKU206" s="12"/>
      <c r="MKV206" s="18"/>
      <c r="MKW206" s="7"/>
      <c r="MKX206" s="49"/>
      <c r="MKY206" s="12"/>
      <c r="MKZ206" s="18"/>
      <c r="MLA206" s="7"/>
      <c r="MLB206" s="49"/>
      <c r="MLC206" s="12"/>
      <c r="MLD206" s="18"/>
      <c r="MLE206" s="7"/>
      <c r="MLF206" s="49"/>
      <c r="MLG206" s="12"/>
      <c r="MLH206" s="18"/>
      <c r="MLI206" s="7"/>
      <c r="MLJ206" s="49"/>
      <c r="MLK206" s="12"/>
      <c r="MLL206" s="18"/>
      <c r="MLM206" s="7"/>
      <c r="MLN206" s="49"/>
      <c r="MLO206" s="12"/>
      <c r="MLP206" s="18"/>
      <c r="MLQ206" s="7"/>
      <c r="MLR206" s="49"/>
      <c r="MLS206" s="12"/>
      <c r="MLT206" s="18"/>
      <c r="MLU206" s="7"/>
      <c r="MLV206" s="49"/>
      <c r="MLW206" s="12"/>
      <c r="MLX206" s="18"/>
      <c r="MLY206" s="7"/>
      <c r="MLZ206" s="49"/>
      <c r="MMA206" s="12"/>
      <c r="MMB206" s="18"/>
      <c r="MMC206" s="7"/>
      <c r="MMD206" s="49"/>
      <c r="MME206" s="12"/>
      <c r="MMF206" s="18"/>
      <c r="MMG206" s="7"/>
      <c r="MMH206" s="49"/>
      <c r="MMI206" s="12"/>
      <c r="MMJ206" s="18"/>
      <c r="MMK206" s="7"/>
      <c r="MML206" s="49"/>
      <c r="MMM206" s="12"/>
      <c r="MMN206" s="18"/>
      <c r="MMO206" s="7"/>
      <c r="MMP206" s="49"/>
      <c r="MMQ206" s="12"/>
      <c r="MMR206" s="18"/>
      <c r="MMS206" s="7"/>
      <c r="MMT206" s="49"/>
      <c r="MMU206" s="12"/>
      <c r="MMV206" s="18"/>
      <c r="MMW206" s="7"/>
      <c r="MMX206" s="49"/>
      <c r="MMY206" s="12"/>
      <c r="MMZ206" s="18"/>
      <c r="MNA206" s="7"/>
      <c r="MNB206" s="49"/>
      <c r="MNC206" s="12"/>
      <c r="MND206" s="18"/>
      <c r="MNE206" s="7"/>
      <c r="MNF206" s="49"/>
      <c r="MNG206" s="12"/>
      <c r="MNH206" s="18"/>
      <c r="MNI206" s="7"/>
      <c r="MNJ206" s="49"/>
      <c r="MNK206" s="12"/>
      <c r="MNL206" s="18"/>
      <c r="MNM206" s="7"/>
      <c r="MNN206" s="49"/>
      <c r="MNO206" s="12"/>
      <c r="MNP206" s="18"/>
      <c r="MNQ206" s="7"/>
      <c r="MNR206" s="49"/>
      <c r="MNS206" s="12"/>
      <c r="MNT206" s="18"/>
      <c r="MNU206" s="7"/>
      <c r="MNV206" s="49"/>
      <c r="MNW206" s="12"/>
      <c r="MNX206" s="18"/>
      <c r="MNY206" s="7"/>
      <c r="MNZ206" s="49"/>
      <c r="MOA206" s="12"/>
      <c r="MOB206" s="18"/>
      <c r="MOC206" s="7"/>
      <c r="MOD206" s="49"/>
      <c r="MOE206" s="12"/>
      <c r="MOF206" s="18"/>
      <c r="MOG206" s="7"/>
      <c r="MOH206" s="49"/>
      <c r="MOI206" s="12"/>
      <c r="MOJ206" s="18"/>
      <c r="MOK206" s="7"/>
      <c r="MOL206" s="49"/>
      <c r="MOM206" s="12"/>
      <c r="MON206" s="18"/>
      <c r="MOO206" s="7"/>
      <c r="MOP206" s="49"/>
      <c r="MOQ206" s="12"/>
      <c r="MOR206" s="18"/>
      <c r="MOS206" s="7"/>
      <c r="MOT206" s="49"/>
      <c r="MOU206" s="12"/>
      <c r="MOV206" s="18"/>
      <c r="MOW206" s="7"/>
      <c r="MOX206" s="49"/>
      <c r="MOY206" s="12"/>
      <c r="MOZ206" s="18"/>
      <c r="MPA206" s="7"/>
      <c r="MPB206" s="49"/>
      <c r="MPC206" s="12"/>
      <c r="MPD206" s="18"/>
      <c r="MPE206" s="7"/>
      <c r="MPF206" s="49"/>
      <c r="MPG206" s="12"/>
      <c r="MPH206" s="18"/>
      <c r="MPI206" s="7"/>
      <c r="MPJ206" s="49"/>
      <c r="MPK206" s="12"/>
      <c r="MPL206" s="18"/>
      <c r="MPM206" s="7"/>
      <c r="MPN206" s="49"/>
      <c r="MPO206" s="12"/>
      <c r="MPP206" s="18"/>
      <c r="MPQ206" s="7"/>
      <c r="MPR206" s="49"/>
      <c r="MPS206" s="12"/>
      <c r="MPT206" s="18"/>
      <c r="MPU206" s="7"/>
      <c r="MPV206" s="49"/>
      <c r="MPW206" s="12"/>
      <c r="MPX206" s="18"/>
      <c r="MPY206" s="7"/>
      <c r="MPZ206" s="49"/>
      <c r="MQA206" s="12"/>
      <c r="MQB206" s="18"/>
      <c r="MQC206" s="7"/>
      <c r="MQD206" s="49"/>
      <c r="MQE206" s="12"/>
      <c r="MQF206" s="18"/>
      <c r="MQG206" s="7"/>
      <c r="MQH206" s="49"/>
      <c r="MQI206" s="12"/>
      <c r="MQJ206" s="18"/>
      <c r="MQK206" s="7"/>
      <c r="MQL206" s="49"/>
      <c r="MQM206" s="12"/>
      <c r="MQN206" s="18"/>
      <c r="MQO206" s="7"/>
      <c r="MQP206" s="49"/>
      <c r="MQQ206" s="12"/>
      <c r="MQR206" s="18"/>
      <c r="MQS206" s="7"/>
      <c r="MQT206" s="49"/>
      <c r="MQU206" s="12"/>
      <c r="MQV206" s="18"/>
      <c r="MQW206" s="7"/>
      <c r="MQX206" s="49"/>
      <c r="MQY206" s="12"/>
      <c r="MQZ206" s="18"/>
      <c r="MRA206" s="7"/>
      <c r="MRB206" s="49"/>
      <c r="MRC206" s="12"/>
      <c r="MRD206" s="18"/>
      <c r="MRE206" s="7"/>
      <c r="MRF206" s="49"/>
      <c r="MRG206" s="12"/>
      <c r="MRH206" s="18"/>
      <c r="MRI206" s="7"/>
      <c r="MRJ206" s="49"/>
      <c r="MRK206" s="12"/>
      <c r="MRL206" s="18"/>
      <c r="MRM206" s="7"/>
      <c r="MRN206" s="49"/>
      <c r="MRO206" s="12"/>
      <c r="MRP206" s="18"/>
      <c r="MRQ206" s="7"/>
      <c r="MRR206" s="49"/>
      <c r="MRS206" s="12"/>
      <c r="MRT206" s="18"/>
      <c r="MRU206" s="7"/>
      <c r="MRV206" s="49"/>
      <c r="MRW206" s="12"/>
      <c r="MRX206" s="18"/>
      <c r="MRY206" s="7"/>
      <c r="MRZ206" s="49"/>
      <c r="MSA206" s="12"/>
      <c r="MSB206" s="18"/>
      <c r="MSC206" s="7"/>
      <c r="MSD206" s="49"/>
      <c r="MSE206" s="12"/>
      <c r="MSF206" s="18"/>
      <c r="MSG206" s="7"/>
      <c r="MSH206" s="49"/>
      <c r="MSI206" s="12"/>
      <c r="MSJ206" s="18"/>
      <c r="MSK206" s="7"/>
      <c r="MSL206" s="49"/>
      <c r="MSM206" s="12"/>
      <c r="MSN206" s="18"/>
      <c r="MSO206" s="7"/>
      <c r="MSP206" s="49"/>
      <c r="MSQ206" s="12"/>
      <c r="MSR206" s="18"/>
      <c r="MSS206" s="7"/>
      <c r="MST206" s="49"/>
      <c r="MSU206" s="12"/>
      <c r="MSV206" s="18"/>
      <c r="MSW206" s="7"/>
      <c r="MSX206" s="49"/>
      <c r="MSY206" s="12"/>
      <c r="MSZ206" s="18"/>
      <c r="MTA206" s="7"/>
      <c r="MTB206" s="49"/>
      <c r="MTC206" s="12"/>
      <c r="MTD206" s="18"/>
      <c r="MTE206" s="7"/>
      <c r="MTF206" s="49"/>
      <c r="MTG206" s="12"/>
      <c r="MTH206" s="18"/>
      <c r="MTI206" s="7"/>
      <c r="MTJ206" s="49"/>
      <c r="MTK206" s="12"/>
      <c r="MTL206" s="18"/>
      <c r="MTM206" s="7"/>
      <c r="MTN206" s="49"/>
      <c r="MTO206" s="12"/>
      <c r="MTP206" s="18"/>
      <c r="MTQ206" s="7"/>
      <c r="MTR206" s="49"/>
      <c r="MTS206" s="12"/>
      <c r="MTT206" s="18"/>
      <c r="MTU206" s="7"/>
      <c r="MTV206" s="49"/>
      <c r="MTW206" s="12"/>
      <c r="MTX206" s="18"/>
      <c r="MTY206" s="7"/>
      <c r="MTZ206" s="49"/>
      <c r="MUA206" s="12"/>
      <c r="MUB206" s="18"/>
      <c r="MUC206" s="7"/>
      <c r="MUD206" s="49"/>
      <c r="MUE206" s="12"/>
      <c r="MUF206" s="18"/>
      <c r="MUG206" s="7"/>
      <c r="MUH206" s="49"/>
      <c r="MUI206" s="12"/>
      <c r="MUJ206" s="18"/>
      <c r="MUK206" s="7"/>
      <c r="MUL206" s="49"/>
      <c r="MUM206" s="12"/>
      <c r="MUN206" s="18"/>
      <c r="MUO206" s="7"/>
      <c r="MUP206" s="49"/>
      <c r="MUQ206" s="12"/>
      <c r="MUR206" s="18"/>
      <c r="MUS206" s="7"/>
      <c r="MUT206" s="49"/>
      <c r="MUU206" s="12"/>
      <c r="MUV206" s="18"/>
      <c r="MUW206" s="7"/>
      <c r="MUX206" s="49"/>
      <c r="MUY206" s="12"/>
      <c r="MUZ206" s="18"/>
      <c r="MVA206" s="7"/>
      <c r="MVB206" s="49"/>
      <c r="MVC206" s="12"/>
      <c r="MVD206" s="18"/>
      <c r="MVE206" s="7"/>
      <c r="MVF206" s="49"/>
      <c r="MVG206" s="12"/>
      <c r="MVH206" s="18"/>
      <c r="MVI206" s="7"/>
      <c r="MVJ206" s="49"/>
      <c r="MVK206" s="12"/>
      <c r="MVL206" s="18"/>
      <c r="MVM206" s="7"/>
      <c r="MVN206" s="49"/>
      <c r="MVO206" s="12"/>
      <c r="MVP206" s="18"/>
      <c r="MVQ206" s="7"/>
      <c r="MVR206" s="49"/>
      <c r="MVS206" s="12"/>
      <c r="MVT206" s="18"/>
      <c r="MVU206" s="7"/>
      <c r="MVV206" s="49"/>
      <c r="MVW206" s="12"/>
      <c r="MVX206" s="18"/>
      <c r="MVY206" s="7"/>
      <c r="MVZ206" s="49"/>
      <c r="MWA206" s="12"/>
      <c r="MWB206" s="18"/>
      <c r="MWC206" s="7"/>
      <c r="MWD206" s="49"/>
      <c r="MWE206" s="12"/>
      <c r="MWF206" s="18"/>
      <c r="MWG206" s="7"/>
      <c r="MWH206" s="49"/>
      <c r="MWI206" s="12"/>
      <c r="MWJ206" s="18"/>
      <c r="MWK206" s="7"/>
      <c r="MWL206" s="49"/>
      <c r="MWM206" s="12"/>
      <c r="MWN206" s="18"/>
      <c r="MWO206" s="7"/>
      <c r="MWP206" s="49"/>
      <c r="MWQ206" s="12"/>
      <c r="MWR206" s="18"/>
      <c r="MWS206" s="7"/>
      <c r="MWT206" s="49"/>
      <c r="MWU206" s="12"/>
      <c r="MWV206" s="18"/>
      <c r="MWW206" s="7"/>
      <c r="MWX206" s="49"/>
      <c r="MWY206" s="12"/>
      <c r="MWZ206" s="18"/>
      <c r="MXA206" s="7"/>
      <c r="MXB206" s="49"/>
      <c r="MXC206" s="12"/>
      <c r="MXD206" s="18"/>
      <c r="MXE206" s="7"/>
      <c r="MXF206" s="49"/>
      <c r="MXG206" s="12"/>
      <c r="MXH206" s="18"/>
      <c r="MXI206" s="7"/>
      <c r="MXJ206" s="49"/>
      <c r="MXK206" s="12"/>
      <c r="MXL206" s="18"/>
      <c r="MXM206" s="7"/>
      <c r="MXN206" s="49"/>
      <c r="MXO206" s="12"/>
      <c r="MXP206" s="18"/>
      <c r="MXQ206" s="7"/>
      <c r="MXR206" s="49"/>
      <c r="MXS206" s="12"/>
      <c r="MXT206" s="18"/>
      <c r="MXU206" s="7"/>
      <c r="MXV206" s="49"/>
      <c r="MXW206" s="12"/>
      <c r="MXX206" s="18"/>
      <c r="MXY206" s="7"/>
      <c r="MXZ206" s="49"/>
      <c r="MYA206" s="12"/>
      <c r="MYB206" s="18"/>
      <c r="MYC206" s="7"/>
      <c r="MYD206" s="49"/>
      <c r="MYE206" s="12"/>
      <c r="MYF206" s="18"/>
      <c r="MYG206" s="7"/>
      <c r="MYH206" s="49"/>
      <c r="MYI206" s="12"/>
      <c r="MYJ206" s="18"/>
      <c r="MYK206" s="7"/>
      <c r="MYL206" s="49"/>
      <c r="MYM206" s="12"/>
      <c r="MYN206" s="18"/>
      <c r="MYO206" s="7"/>
      <c r="MYP206" s="49"/>
      <c r="MYQ206" s="12"/>
      <c r="MYR206" s="18"/>
      <c r="MYS206" s="7"/>
      <c r="MYT206" s="49"/>
      <c r="MYU206" s="12"/>
      <c r="MYV206" s="18"/>
      <c r="MYW206" s="7"/>
      <c r="MYX206" s="49"/>
      <c r="MYY206" s="12"/>
      <c r="MYZ206" s="18"/>
      <c r="MZA206" s="7"/>
      <c r="MZB206" s="49"/>
      <c r="MZC206" s="12"/>
      <c r="MZD206" s="18"/>
      <c r="MZE206" s="7"/>
      <c r="MZF206" s="49"/>
      <c r="MZG206" s="12"/>
      <c r="MZH206" s="18"/>
      <c r="MZI206" s="7"/>
      <c r="MZJ206" s="49"/>
      <c r="MZK206" s="12"/>
      <c r="MZL206" s="18"/>
      <c r="MZM206" s="7"/>
      <c r="MZN206" s="49"/>
      <c r="MZO206" s="12"/>
      <c r="MZP206" s="18"/>
      <c r="MZQ206" s="7"/>
      <c r="MZR206" s="49"/>
      <c r="MZS206" s="12"/>
      <c r="MZT206" s="18"/>
      <c r="MZU206" s="7"/>
      <c r="MZV206" s="49"/>
      <c r="MZW206" s="12"/>
      <c r="MZX206" s="18"/>
      <c r="MZY206" s="7"/>
      <c r="MZZ206" s="49"/>
      <c r="NAA206" s="12"/>
      <c r="NAB206" s="18"/>
      <c r="NAC206" s="7"/>
      <c r="NAD206" s="49"/>
      <c r="NAE206" s="12"/>
      <c r="NAF206" s="18"/>
      <c r="NAG206" s="7"/>
      <c r="NAH206" s="49"/>
      <c r="NAI206" s="12"/>
      <c r="NAJ206" s="18"/>
      <c r="NAK206" s="7"/>
      <c r="NAL206" s="49"/>
      <c r="NAM206" s="12"/>
      <c r="NAN206" s="18"/>
      <c r="NAO206" s="7"/>
      <c r="NAP206" s="49"/>
      <c r="NAQ206" s="12"/>
      <c r="NAR206" s="18"/>
      <c r="NAS206" s="7"/>
      <c r="NAT206" s="49"/>
      <c r="NAU206" s="12"/>
      <c r="NAV206" s="18"/>
      <c r="NAW206" s="7"/>
      <c r="NAX206" s="49"/>
      <c r="NAY206" s="12"/>
      <c r="NAZ206" s="18"/>
      <c r="NBA206" s="7"/>
      <c r="NBB206" s="49"/>
      <c r="NBC206" s="12"/>
      <c r="NBD206" s="18"/>
      <c r="NBE206" s="7"/>
      <c r="NBF206" s="49"/>
      <c r="NBG206" s="12"/>
      <c r="NBH206" s="18"/>
      <c r="NBI206" s="7"/>
      <c r="NBJ206" s="49"/>
      <c r="NBK206" s="12"/>
      <c r="NBL206" s="18"/>
      <c r="NBM206" s="7"/>
      <c r="NBN206" s="49"/>
      <c r="NBO206" s="12"/>
      <c r="NBP206" s="18"/>
      <c r="NBQ206" s="7"/>
      <c r="NBR206" s="49"/>
      <c r="NBS206" s="12"/>
      <c r="NBT206" s="18"/>
      <c r="NBU206" s="7"/>
      <c r="NBV206" s="49"/>
      <c r="NBW206" s="12"/>
      <c r="NBX206" s="18"/>
      <c r="NBY206" s="7"/>
      <c r="NBZ206" s="49"/>
      <c r="NCA206" s="12"/>
      <c r="NCB206" s="18"/>
      <c r="NCC206" s="7"/>
      <c r="NCD206" s="49"/>
      <c r="NCE206" s="12"/>
      <c r="NCF206" s="18"/>
      <c r="NCG206" s="7"/>
      <c r="NCH206" s="49"/>
      <c r="NCI206" s="12"/>
      <c r="NCJ206" s="18"/>
      <c r="NCK206" s="7"/>
      <c r="NCL206" s="49"/>
      <c r="NCM206" s="12"/>
      <c r="NCN206" s="18"/>
      <c r="NCO206" s="7"/>
      <c r="NCP206" s="49"/>
      <c r="NCQ206" s="12"/>
      <c r="NCR206" s="18"/>
      <c r="NCS206" s="7"/>
      <c r="NCT206" s="49"/>
      <c r="NCU206" s="12"/>
      <c r="NCV206" s="18"/>
      <c r="NCW206" s="7"/>
      <c r="NCX206" s="49"/>
      <c r="NCY206" s="12"/>
      <c r="NCZ206" s="18"/>
      <c r="NDA206" s="7"/>
      <c r="NDB206" s="49"/>
      <c r="NDC206" s="12"/>
      <c r="NDD206" s="18"/>
      <c r="NDE206" s="7"/>
      <c r="NDF206" s="49"/>
      <c r="NDG206" s="12"/>
      <c r="NDH206" s="18"/>
      <c r="NDI206" s="7"/>
      <c r="NDJ206" s="49"/>
      <c r="NDK206" s="12"/>
      <c r="NDL206" s="18"/>
      <c r="NDM206" s="7"/>
      <c r="NDN206" s="49"/>
      <c r="NDO206" s="12"/>
      <c r="NDP206" s="18"/>
      <c r="NDQ206" s="7"/>
      <c r="NDR206" s="49"/>
      <c r="NDS206" s="12"/>
      <c r="NDT206" s="18"/>
      <c r="NDU206" s="7"/>
      <c r="NDV206" s="49"/>
      <c r="NDW206" s="12"/>
      <c r="NDX206" s="18"/>
      <c r="NDY206" s="7"/>
      <c r="NDZ206" s="49"/>
      <c r="NEA206" s="12"/>
      <c r="NEB206" s="18"/>
      <c r="NEC206" s="7"/>
      <c r="NED206" s="49"/>
      <c r="NEE206" s="12"/>
      <c r="NEF206" s="18"/>
      <c r="NEG206" s="7"/>
      <c r="NEH206" s="49"/>
      <c r="NEI206" s="12"/>
      <c r="NEJ206" s="18"/>
      <c r="NEK206" s="7"/>
      <c r="NEL206" s="49"/>
      <c r="NEM206" s="12"/>
      <c r="NEN206" s="18"/>
      <c r="NEO206" s="7"/>
      <c r="NEP206" s="49"/>
      <c r="NEQ206" s="12"/>
      <c r="NER206" s="18"/>
      <c r="NES206" s="7"/>
      <c r="NET206" s="49"/>
      <c r="NEU206" s="12"/>
      <c r="NEV206" s="18"/>
      <c r="NEW206" s="7"/>
      <c r="NEX206" s="49"/>
      <c r="NEY206" s="12"/>
      <c r="NEZ206" s="18"/>
      <c r="NFA206" s="7"/>
      <c r="NFB206" s="49"/>
      <c r="NFC206" s="12"/>
      <c r="NFD206" s="18"/>
      <c r="NFE206" s="7"/>
      <c r="NFF206" s="49"/>
      <c r="NFG206" s="12"/>
      <c r="NFH206" s="18"/>
      <c r="NFI206" s="7"/>
      <c r="NFJ206" s="49"/>
      <c r="NFK206" s="12"/>
      <c r="NFL206" s="18"/>
      <c r="NFM206" s="7"/>
      <c r="NFN206" s="49"/>
      <c r="NFO206" s="12"/>
      <c r="NFP206" s="18"/>
      <c r="NFQ206" s="7"/>
      <c r="NFR206" s="49"/>
      <c r="NFS206" s="12"/>
      <c r="NFT206" s="18"/>
      <c r="NFU206" s="7"/>
      <c r="NFV206" s="49"/>
      <c r="NFW206" s="12"/>
      <c r="NFX206" s="18"/>
      <c r="NFY206" s="7"/>
      <c r="NFZ206" s="49"/>
      <c r="NGA206" s="12"/>
      <c r="NGB206" s="18"/>
      <c r="NGC206" s="7"/>
      <c r="NGD206" s="49"/>
      <c r="NGE206" s="12"/>
      <c r="NGF206" s="18"/>
      <c r="NGG206" s="7"/>
      <c r="NGH206" s="49"/>
      <c r="NGI206" s="12"/>
      <c r="NGJ206" s="18"/>
      <c r="NGK206" s="7"/>
      <c r="NGL206" s="49"/>
      <c r="NGM206" s="12"/>
      <c r="NGN206" s="18"/>
      <c r="NGO206" s="7"/>
      <c r="NGP206" s="49"/>
      <c r="NGQ206" s="12"/>
      <c r="NGR206" s="18"/>
      <c r="NGS206" s="7"/>
      <c r="NGT206" s="49"/>
      <c r="NGU206" s="12"/>
      <c r="NGV206" s="18"/>
      <c r="NGW206" s="7"/>
      <c r="NGX206" s="49"/>
      <c r="NGY206" s="12"/>
      <c r="NGZ206" s="18"/>
      <c r="NHA206" s="7"/>
      <c r="NHB206" s="49"/>
      <c r="NHC206" s="12"/>
      <c r="NHD206" s="18"/>
      <c r="NHE206" s="7"/>
      <c r="NHF206" s="49"/>
      <c r="NHG206" s="12"/>
      <c r="NHH206" s="18"/>
      <c r="NHI206" s="7"/>
      <c r="NHJ206" s="49"/>
      <c r="NHK206" s="12"/>
      <c r="NHL206" s="18"/>
      <c r="NHM206" s="7"/>
      <c r="NHN206" s="49"/>
      <c r="NHO206" s="12"/>
      <c r="NHP206" s="18"/>
      <c r="NHQ206" s="7"/>
      <c r="NHR206" s="49"/>
      <c r="NHS206" s="12"/>
      <c r="NHT206" s="18"/>
      <c r="NHU206" s="7"/>
      <c r="NHV206" s="49"/>
      <c r="NHW206" s="12"/>
      <c r="NHX206" s="18"/>
      <c r="NHY206" s="7"/>
      <c r="NHZ206" s="49"/>
      <c r="NIA206" s="12"/>
      <c r="NIB206" s="18"/>
      <c r="NIC206" s="7"/>
      <c r="NID206" s="49"/>
      <c r="NIE206" s="12"/>
      <c r="NIF206" s="18"/>
      <c r="NIG206" s="7"/>
      <c r="NIH206" s="49"/>
      <c r="NII206" s="12"/>
      <c r="NIJ206" s="18"/>
      <c r="NIK206" s="7"/>
      <c r="NIL206" s="49"/>
      <c r="NIM206" s="12"/>
      <c r="NIN206" s="18"/>
      <c r="NIO206" s="7"/>
      <c r="NIP206" s="49"/>
      <c r="NIQ206" s="12"/>
      <c r="NIR206" s="18"/>
      <c r="NIS206" s="7"/>
      <c r="NIT206" s="49"/>
      <c r="NIU206" s="12"/>
      <c r="NIV206" s="18"/>
      <c r="NIW206" s="7"/>
      <c r="NIX206" s="49"/>
      <c r="NIY206" s="12"/>
      <c r="NIZ206" s="18"/>
      <c r="NJA206" s="7"/>
      <c r="NJB206" s="49"/>
      <c r="NJC206" s="12"/>
      <c r="NJD206" s="18"/>
      <c r="NJE206" s="7"/>
      <c r="NJF206" s="49"/>
      <c r="NJG206" s="12"/>
      <c r="NJH206" s="18"/>
      <c r="NJI206" s="7"/>
      <c r="NJJ206" s="49"/>
      <c r="NJK206" s="12"/>
      <c r="NJL206" s="18"/>
      <c r="NJM206" s="7"/>
      <c r="NJN206" s="49"/>
      <c r="NJO206" s="12"/>
      <c r="NJP206" s="18"/>
      <c r="NJQ206" s="7"/>
      <c r="NJR206" s="49"/>
      <c r="NJS206" s="12"/>
      <c r="NJT206" s="18"/>
      <c r="NJU206" s="7"/>
      <c r="NJV206" s="49"/>
      <c r="NJW206" s="12"/>
      <c r="NJX206" s="18"/>
      <c r="NJY206" s="7"/>
      <c r="NJZ206" s="49"/>
      <c r="NKA206" s="12"/>
      <c r="NKB206" s="18"/>
      <c r="NKC206" s="7"/>
      <c r="NKD206" s="49"/>
      <c r="NKE206" s="12"/>
      <c r="NKF206" s="18"/>
      <c r="NKG206" s="7"/>
      <c r="NKH206" s="49"/>
      <c r="NKI206" s="12"/>
      <c r="NKJ206" s="18"/>
      <c r="NKK206" s="7"/>
      <c r="NKL206" s="49"/>
      <c r="NKM206" s="12"/>
      <c r="NKN206" s="18"/>
      <c r="NKO206" s="7"/>
      <c r="NKP206" s="49"/>
      <c r="NKQ206" s="12"/>
      <c r="NKR206" s="18"/>
      <c r="NKS206" s="7"/>
      <c r="NKT206" s="49"/>
      <c r="NKU206" s="12"/>
      <c r="NKV206" s="18"/>
      <c r="NKW206" s="7"/>
      <c r="NKX206" s="49"/>
      <c r="NKY206" s="12"/>
      <c r="NKZ206" s="18"/>
      <c r="NLA206" s="7"/>
      <c r="NLB206" s="49"/>
      <c r="NLC206" s="12"/>
      <c r="NLD206" s="18"/>
      <c r="NLE206" s="7"/>
      <c r="NLF206" s="49"/>
      <c r="NLG206" s="12"/>
      <c r="NLH206" s="18"/>
      <c r="NLI206" s="7"/>
      <c r="NLJ206" s="49"/>
      <c r="NLK206" s="12"/>
      <c r="NLL206" s="18"/>
      <c r="NLM206" s="7"/>
      <c r="NLN206" s="49"/>
      <c r="NLO206" s="12"/>
      <c r="NLP206" s="18"/>
      <c r="NLQ206" s="7"/>
      <c r="NLR206" s="49"/>
      <c r="NLS206" s="12"/>
      <c r="NLT206" s="18"/>
      <c r="NLU206" s="7"/>
      <c r="NLV206" s="49"/>
      <c r="NLW206" s="12"/>
      <c r="NLX206" s="18"/>
      <c r="NLY206" s="7"/>
      <c r="NLZ206" s="49"/>
      <c r="NMA206" s="12"/>
      <c r="NMB206" s="18"/>
      <c r="NMC206" s="7"/>
      <c r="NMD206" s="49"/>
      <c r="NME206" s="12"/>
      <c r="NMF206" s="18"/>
      <c r="NMG206" s="7"/>
      <c r="NMH206" s="49"/>
      <c r="NMI206" s="12"/>
      <c r="NMJ206" s="18"/>
      <c r="NMK206" s="7"/>
      <c r="NML206" s="49"/>
      <c r="NMM206" s="12"/>
      <c r="NMN206" s="18"/>
      <c r="NMO206" s="7"/>
      <c r="NMP206" s="49"/>
      <c r="NMQ206" s="12"/>
      <c r="NMR206" s="18"/>
      <c r="NMS206" s="7"/>
      <c r="NMT206" s="49"/>
      <c r="NMU206" s="12"/>
      <c r="NMV206" s="18"/>
      <c r="NMW206" s="7"/>
      <c r="NMX206" s="49"/>
      <c r="NMY206" s="12"/>
      <c r="NMZ206" s="18"/>
      <c r="NNA206" s="7"/>
      <c r="NNB206" s="49"/>
      <c r="NNC206" s="12"/>
      <c r="NND206" s="18"/>
      <c r="NNE206" s="7"/>
      <c r="NNF206" s="49"/>
      <c r="NNG206" s="12"/>
      <c r="NNH206" s="18"/>
      <c r="NNI206" s="7"/>
      <c r="NNJ206" s="49"/>
      <c r="NNK206" s="12"/>
      <c r="NNL206" s="18"/>
      <c r="NNM206" s="7"/>
      <c r="NNN206" s="49"/>
      <c r="NNO206" s="12"/>
      <c r="NNP206" s="18"/>
      <c r="NNQ206" s="7"/>
      <c r="NNR206" s="49"/>
      <c r="NNS206" s="12"/>
      <c r="NNT206" s="18"/>
      <c r="NNU206" s="7"/>
      <c r="NNV206" s="49"/>
      <c r="NNW206" s="12"/>
      <c r="NNX206" s="18"/>
      <c r="NNY206" s="7"/>
      <c r="NNZ206" s="49"/>
      <c r="NOA206" s="12"/>
      <c r="NOB206" s="18"/>
      <c r="NOC206" s="7"/>
      <c r="NOD206" s="49"/>
      <c r="NOE206" s="12"/>
      <c r="NOF206" s="18"/>
      <c r="NOG206" s="7"/>
      <c r="NOH206" s="49"/>
      <c r="NOI206" s="12"/>
      <c r="NOJ206" s="18"/>
      <c r="NOK206" s="7"/>
      <c r="NOL206" s="49"/>
      <c r="NOM206" s="12"/>
      <c r="NON206" s="18"/>
      <c r="NOO206" s="7"/>
      <c r="NOP206" s="49"/>
      <c r="NOQ206" s="12"/>
      <c r="NOR206" s="18"/>
      <c r="NOS206" s="7"/>
      <c r="NOT206" s="49"/>
      <c r="NOU206" s="12"/>
      <c r="NOV206" s="18"/>
      <c r="NOW206" s="7"/>
      <c r="NOX206" s="49"/>
      <c r="NOY206" s="12"/>
      <c r="NOZ206" s="18"/>
      <c r="NPA206" s="7"/>
      <c r="NPB206" s="49"/>
      <c r="NPC206" s="12"/>
      <c r="NPD206" s="18"/>
      <c r="NPE206" s="7"/>
      <c r="NPF206" s="49"/>
      <c r="NPG206" s="12"/>
      <c r="NPH206" s="18"/>
      <c r="NPI206" s="7"/>
      <c r="NPJ206" s="49"/>
      <c r="NPK206" s="12"/>
      <c r="NPL206" s="18"/>
      <c r="NPM206" s="7"/>
      <c r="NPN206" s="49"/>
      <c r="NPO206" s="12"/>
      <c r="NPP206" s="18"/>
      <c r="NPQ206" s="7"/>
      <c r="NPR206" s="49"/>
      <c r="NPS206" s="12"/>
      <c r="NPT206" s="18"/>
      <c r="NPU206" s="7"/>
      <c r="NPV206" s="49"/>
      <c r="NPW206" s="12"/>
      <c r="NPX206" s="18"/>
      <c r="NPY206" s="7"/>
      <c r="NPZ206" s="49"/>
      <c r="NQA206" s="12"/>
      <c r="NQB206" s="18"/>
      <c r="NQC206" s="7"/>
      <c r="NQD206" s="49"/>
      <c r="NQE206" s="12"/>
      <c r="NQF206" s="18"/>
      <c r="NQG206" s="7"/>
      <c r="NQH206" s="49"/>
      <c r="NQI206" s="12"/>
      <c r="NQJ206" s="18"/>
      <c r="NQK206" s="7"/>
      <c r="NQL206" s="49"/>
      <c r="NQM206" s="12"/>
      <c r="NQN206" s="18"/>
      <c r="NQO206" s="7"/>
      <c r="NQP206" s="49"/>
      <c r="NQQ206" s="12"/>
      <c r="NQR206" s="18"/>
      <c r="NQS206" s="7"/>
      <c r="NQT206" s="49"/>
      <c r="NQU206" s="12"/>
      <c r="NQV206" s="18"/>
      <c r="NQW206" s="7"/>
      <c r="NQX206" s="49"/>
      <c r="NQY206" s="12"/>
      <c r="NQZ206" s="18"/>
      <c r="NRA206" s="7"/>
      <c r="NRB206" s="49"/>
      <c r="NRC206" s="12"/>
      <c r="NRD206" s="18"/>
      <c r="NRE206" s="7"/>
      <c r="NRF206" s="49"/>
      <c r="NRG206" s="12"/>
      <c r="NRH206" s="18"/>
      <c r="NRI206" s="7"/>
      <c r="NRJ206" s="49"/>
      <c r="NRK206" s="12"/>
      <c r="NRL206" s="18"/>
      <c r="NRM206" s="7"/>
      <c r="NRN206" s="49"/>
      <c r="NRO206" s="12"/>
      <c r="NRP206" s="18"/>
      <c r="NRQ206" s="7"/>
      <c r="NRR206" s="49"/>
      <c r="NRS206" s="12"/>
      <c r="NRT206" s="18"/>
      <c r="NRU206" s="7"/>
      <c r="NRV206" s="49"/>
      <c r="NRW206" s="12"/>
      <c r="NRX206" s="18"/>
      <c r="NRY206" s="7"/>
      <c r="NRZ206" s="49"/>
      <c r="NSA206" s="12"/>
      <c r="NSB206" s="18"/>
      <c r="NSC206" s="7"/>
      <c r="NSD206" s="49"/>
      <c r="NSE206" s="12"/>
      <c r="NSF206" s="18"/>
      <c r="NSG206" s="7"/>
      <c r="NSH206" s="49"/>
      <c r="NSI206" s="12"/>
      <c r="NSJ206" s="18"/>
      <c r="NSK206" s="7"/>
      <c r="NSL206" s="49"/>
      <c r="NSM206" s="12"/>
      <c r="NSN206" s="18"/>
      <c r="NSO206" s="7"/>
      <c r="NSP206" s="49"/>
      <c r="NSQ206" s="12"/>
      <c r="NSR206" s="18"/>
      <c r="NSS206" s="7"/>
      <c r="NST206" s="49"/>
      <c r="NSU206" s="12"/>
      <c r="NSV206" s="18"/>
      <c r="NSW206" s="7"/>
      <c r="NSX206" s="49"/>
      <c r="NSY206" s="12"/>
      <c r="NSZ206" s="18"/>
      <c r="NTA206" s="7"/>
      <c r="NTB206" s="49"/>
      <c r="NTC206" s="12"/>
      <c r="NTD206" s="18"/>
      <c r="NTE206" s="7"/>
      <c r="NTF206" s="49"/>
      <c r="NTG206" s="12"/>
      <c r="NTH206" s="18"/>
      <c r="NTI206" s="7"/>
      <c r="NTJ206" s="49"/>
      <c r="NTK206" s="12"/>
      <c r="NTL206" s="18"/>
      <c r="NTM206" s="7"/>
      <c r="NTN206" s="49"/>
      <c r="NTO206" s="12"/>
      <c r="NTP206" s="18"/>
      <c r="NTQ206" s="7"/>
      <c r="NTR206" s="49"/>
      <c r="NTS206" s="12"/>
      <c r="NTT206" s="18"/>
      <c r="NTU206" s="7"/>
      <c r="NTV206" s="49"/>
      <c r="NTW206" s="12"/>
      <c r="NTX206" s="18"/>
      <c r="NTY206" s="7"/>
      <c r="NTZ206" s="49"/>
      <c r="NUA206" s="12"/>
      <c r="NUB206" s="18"/>
      <c r="NUC206" s="7"/>
      <c r="NUD206" s="49"/>
      <c r="NUE206" s="12"/>
      <c r="NUF206" s="18"/>
      <c r="NUG206" s="7"/>
      <c r="NUH206" s="49"/>
      <c r="NUI206" s="12"/>
      <c r="NUJ206" s="18"/>
      <c r="NUK206" s="7"/>
      <c r="NUL206" s="49"/>
      <c r="NUM206" s="12"/>
      <c r="NUN206" s="18"/>
      <c r="NUO206" s="7"/>
      <c r="NUP206" s="49"/>
      <c r="NUQ206" s="12"/>
      <c r="NUR206" s="18"/>
      <c r="NUS206" s="7"/>
      <c r="NUT206" s="49"/>
      <c r="NUU206" s="12"/>
      <c r="NUV206" s="18"/>
      <c r="NUW206" s="7"/>
      <c r="NUX206" s="49"/>
      <c r="NUY206" s="12"/>
      <c r="NUZ206" s="18"/>
      <c r="NVA206" s="7"/>
      <c r="NVB206" s="49"/>
      <c r="NVC206" s="12"/>
      <c r="NVD206" s="18"/>
      <c r="NVE206" s="7"/>
      <c r="NVF206" s="49"/>
      <c r="NVG206" s="12"/>
      <c r="NVH206" s="18"/>
      <c r="NVI206" s="7"/>
      <c r="NVJ206" s="49"/>
      <c r="NVK206" s="12"/>
      <c r="NVL206" s="18"/>
      <c r="NVM206" s="7"/>
      <c r="NVN206" s="49"/>
      <c r="NVO206" s="12"/>
      <c r="NVP206" s="18"/>
      <c r="NVQ206" s="7"/>
      <c r="NVR206" s="49"/>
      <c r="NVS206" s="12"/>
      <c r="NVT206" s="18"/>
      <c r="NVU206" s="7"/>
      <c r="NVV206" s="49"/>
      <c r="NVW206" s="12"/>
      <c r="NVX206" s="18"/>
      <c r="NVY206" s="7"/>
      <c r="NVZ206" s="49"/>
      <c r="NWA206" s="12"/>
      <c r="NWB206" s="18"/>
      <c r="NWC206" s="7"/>
      <c r="NWD206" s="49"/>
      <c r="NWE206" s="12"/>
      <c r="NWF206" s="18"/>
      <c r="NWG206" s="7"/>
      <c r="NWH206" s="49"/>
      <c r="NWI206" s="12"/>
      <c r="NWJ206" s="18"/>
      <c r="NWK206" s="7"/>
      <c r="NWL206" s="49"/>
      <c r="NWM206" s="12"/>
      <c r="NWN206" s="18"/>
      <c r="NWO206" s="7"/>
      <c r="NWP206" s="49"/>
      <c r="NWQ206" s="12"/>
      <c r="NWR206" s="18"/>
      <c r="NWS206" s="7"/>
      <c r="NWT206" s="49"/>
      <c r="NWU206" s="12"/>
      <c r="NWV206" s="18"/>
      <c r="NWW206" s="7"/>
      <c r="NWX206" s="49"/>
      <c r="NWY206" s="12"/>
      <c r="NWZ206" s="18"/>
      <c r="NXA206" s="7"/>
      <c r="NXB206" s="49"/>
      <c r="NXC206" s="12"/>
      <c r="NXD206" s="18"/>
      <c r="NXE206" s="7"/>
      <c r="NXF206" s="49"/>
      <c r="NXG206" s="12"/>
      <c r="NXH206" s="18"/>
      <c r="NXI206" s="7"/>
      <c r="NXJ206" s="49"/>
      <c r="NXK206" s="12"/>
      <c r="NXL206" s="18"/>
      <c r="NXM206" s="7"/>
      <c r="NXN206" s="49"/>
      <c r="NXO206" s="12"/>
      <c r="NXP206" s="18"/>
      <c r="NXQ206" s="7"/>
      <c r="NXR206" s="49"/>
      <c r="NXS206" s="12"/>
      <c r="NXT206" s="18"/>
      <c r="NXU206" s="7"/>
      <c r="NXV206" s="49"/>
      <c r="NXW206" s="12"/>
      <c r="NXX206" s="18"/>
      <c r="NXY206" s="7"/>
      <c r="NXZ206" s="49"/>
      <c r="NYA206" s="12"/>
      <c r="NYB206" s="18"/>
      <c r="NYC206" s="7"/>
      <c r="NYD206" s="49"/>
      <c r="NYE206" s="12"/>
      <c r="NYF206" s="18"/>
      <c r="NYG206" s="7"/>
      <c r="NYH206" s="49"/>
      <c r="NYI206" s="12"/>
      <c r="NYJ206" s="18"/>
      <c r="NYK206" s="7"/>
      <c r="NYL206" s="49"/>
      <c r="NYM206" s="12"/>
      <c r="NYN206" s="18"/>
      <c r="NYO206" s="7"/>
      <c r="NYP206" s="49"/>
      <c r="NYQ206" s="12"/>
      <c r="NYR206" s="18"/>
      <c r="NYS206" s="7"/>
      <c r="NYT206" s="49"/>
      <c r="NYU206" s="12"/>
      <c r="NYV206" s="18"/>
      <c r="NYW206" s="7"/>
      <c r="NYX206" s="49"/>
      <c r="NYY206" s="12"/>
      <c r="NYZ206" s="18"/>
      <c r="NZA206" s="7"/>
      <c r="NZB206" s="49"/>
      <c r="NZC206" s="12"/>
      <c r="NZD206" s="18"/>
      <c r="NZE206" s="7"/>
      <c r="NZF206" s="49"/>
      <c r="NZG206" s="12"/>
      <c r="NZH206" s="18"/>
      <c r="NZI206" s="7"/>
      <c r="NZJ206" s="49"/>
      <c r="NZK206" s="12"/>
      <c r="NZL206" s="18"/>
      <c r="NZM206" s="7"/>
      <c r="NZN206" s="49"/>
      <c r="NZO206" s="12"/>
      <c r="NZP206" s="18"/>
      <c r="NZQ206" s="7"/>
      <c r="NZR206" s="49"/>
      <c r="NZS206" s="12"/>
      <c r="NZT206" s="18"/>
      <c r="NZU206" s="7"/>
      <c r="NZV206" s="49"/>
      <c r="NZW206" s="12"/>
      <c r="NZX206" s="18"/>
      <c r="NZY206" s="7"/>
      <c r="NZZ206" s="49"/>
      <c r="OAA206" s="12"/>
      <c r="OAB206" s="18"/>
      <c r="OAC206" s="7"/>
      <c r="OAD206" s="49"/>
      <c r="OAE206" s="12"/>
      <c r="OAF206" s="18"/>
      <c r="OAG206" s="7"/>
      <c r="OAH206" s="49"/>
      <c r="OAI206" s="12"/>
      <c r="OAJ206" s="18"/>
      <c r="OAK206" s="7"/>
      <c r="OAL206" s="49"/>
      <c r="OAM206" s="12"/>
      <c r="OAN206" s="18"/>
      <c r="OAO206" s="7"/>
      <c r="OAP206" s="49"/>
      <c r="OAQ206" s="12"/>
      <c r="OAR206" s="18"/>
      <c r="OAS206" s="7"/>
      <c r="OAT206" s="49"/>
      <c r="OAU206" s="12"/>
      <c r="OAV206" s="18"/>
      <c r="OAW206" s="7"/>
      <c r="OAX206" s="49"/>
      <c r="OAY206" s="12"/>
      <c r="OAZ206" s="18"/>
      <c r="OBA206" s="7"/>
      <c r="OBB206" s="49"/>
      <c r="OBC206" s="12"/>
      <c r="OBD206" s="18"/>
      <c r="OBE206" s="7"/>
      <c r="OBF206" s="49"/>
      <c r="OBG206" s="12"/>
      <c r="OBH206" s="18"/>
      <c r="OBI206" s="7"/>
      <c r="OBJ206" s="49"/>
      <c r="OBK206" s="12"/>
      <c r="OBL206" s="18"/>
      <c r="OBM206" s="7"/>
      <c r="OBN206" s="49"/>
      <c r="OBO206" s="12"/>
      <c r="OBP206" s="18"/>
      <c r="OBQ206" s="7"/>
      <c r="OBR206" s="49"/>
      <c r="OBS206" s="12"/>
      <c r="OBT206" s="18"/>
      <c r="OBU206" s="7"/>
      <c r="OBV206" s="49"/>
      <c r="OBW206" s="12"/>
      <c r="OBX206" s="18"/>
      <c r="OBY206" s="7"/>
      <c r="OBZ206" s="49"/>
      <c r="OCA206" s="12"/>
      <c r="OCB206" s="18"/>
      <c r="OCC206" s="7"/>
      <c r="OCD206" s="49"/>
      <c r="OCE206" s="12"/>
      <c r="OCF206" s="18"/>
      <c r="OCG206" s="7"/>
      <c r="OCH206" s="49"/>
      <c r="OCI206" s="12"/>
      <c r="OCJ206" s="18"/>
      <c r="OCK206" s="7"/>
      <c r="OCL206" s="49"/>
      <c r="OCM206" s="12"/>
      <c r="OCN206" s="18"/>
      <c r="OCO206" s="7"/>
      <c r="OCP206" s="49"/>
      <c r="OCQ206" s="12"/>
      <c r="OCR206" s="18"/>
      <c r="OCS206" s="7"/>
      <c r="OCT206" s="49"/>
      <c r="OCU206" s="12"/>
      <c r="OCV206" s="18"/>
      <c r="OCW206" s="7"/>
      <c r="OCX206" s="49"/>
      <c r="OCY206" s="12"/>
      <c r="OCZ206" s="18"/>
      <c r="ODA206" s="7"/>
      <c r="ODB206" s="49"/>
      <c r="ODC206" s="12"/>
      <c r="ODD206" s="18"/>
      <c r="ODE206" s="7"/>
      <c r="ODF206" s="49"/>
      <c r="ODG206" s="12"/>
      <c r="ODH206" s="18"/>
      <c r="ODI206" s="7"/>
      <c r="ODJ206" s="49"/>
      <c r="ODK206" s="12"/>
      <c r="ODL206" s="18"/>
      <c r="ODM206" s="7"/>
      <c r="ODN206" s="49"/>
      <c r="ODO206" s="12"/>
      <c r="ODP206" s="18"/>
      <c r="ODQ206" s="7"/>
      <c r="ODR206" s="49"/>
      <c r="ODS206" s="12"/>
      <c r="ODT206" s="18"/>
      <c r="ODU206" s="7"/>
      <c r="ODV206" s="49"/>
      <c r="ODW206" s="12"/>
      <c r="ODX206" s="18"/>
      <c r="ODY206" s="7"/>
      <c r="ODZ206" s="49"/>
      <c r="OEA206" s="12"/>
      <c r="OEB206" s="18"/>
      <c r="OEC206" s="7"/>
      <c r="OED206" s="49"/>
      <c r="OEE206" s="12"/>
      <c r="OEF206" s="18"/>
      <c r="OEG206" s="7"/>
      <c r="OEH206" s="49"/>
      <c r="OEI206" s="12"/>
      <c r="OEJ206" s="18"/>
      <c r="OEK206" s="7"/>
      <c r="OEL206" s="49"/>
      <c r="OEM206" s="12"/>
      <c r="OEN206" s="18"/>
      <c r="OEO206" s="7"/>
      <c r="OEP206" s="49"/>
      <c r="OEQ206" s="12"/>
      <c r="OER206" s="18"/>
      <c r="OES206" s="7"/>
      <c r="OET206" s="49"/>
      <c r="OEU206" s="12"/>
      <c r="OEV206" s="18"/>
      <c r="OEW206" s="7"/>
      <c r="OEX206" s="49"/>
      <c r="OEY206" s="12"/>
      <c r="OEZ206" s="18"/>
      <c r="OFA206" s="7"/>
      <c r="OFB206" s="49"/>
      <c r="OFC206" s="12"/>
      <c r="OFD206" s="18"/>
      <c r="OFE206" s="7"/>
      <c r="OFF206" s="49"/>
      <c r="OFG206" s="12"/>
      <c r="OFH206" s="18"/>
      <c r="OFI206" s="7"/>
      <c r="OFJ206" s="49"/>
      <c r="OFK206" s="12"/>
      <c r="OFL206" s="18"/>
      <c r="OFM206" s="7"/>
      <c r="OFN206" s="49"/>
      <c r="OFO206" s="12"/>
      <c r="OFP206" s="18"/>
      <c r="OFQ206" s="7"/>
      <c r="OFR206" s="49"/>
      <c r="OFS206" s="12"/>
      <c r="OFT206" s="18"/>
      <c r="OFU206" s="7"/>
      <c r="OFV206" s="49"/>
      <c r="OFW206" s="12"/>
      <c r="OFX206" s="18"/>
      <c r="OFY206" s="7"/>
      <c r="OFZ206" s="49"/>
      <c r="OGA206" s="12"/>
      <c r="OGB206" s="18"/>
      <c r="OGC206" s="7"/>
      <c r="OGD206" s="49"/>
      <c r="OGE206" s="12"/>
      <c r="OGF206" s="18"/>
      <c r="OGG206" s="7"/>
      <c r="OGH206" s="49"/>
      <c r="OGI206" s="12"/>
      <c r="OGJ206" s="18"/>
      <c r="OGK206" s="7"/>
      <c r="OGL206" s="49"/>
      <c r="OGM206" s="12"/>
      <c r="OGN206" s="18"/>
      <c r="OGO206" s="7"/>
      <c r="OGP206" s="49"/>
      <c r="OGQ206" s="12"/>
      <c r="OGR206" s="18"/>
      <c r="OGS206" s="7"/>
      <c r="OGT206" s="49"/>
      <c r="OGU206" s="12"/>
      <c r="OGV206" s="18"/>
      <c r="OGW206" s="7"/>
      <c r="OGX206" s="49"/>
      <c r="OGY206" s="12"/>
      <c r="OGZ206" s="18"/>
      <c r="OHA206" s="7"/>
      <c r="OHB206" s="49"/>
      <c r="OHC206" s="12"/>
      <c r="OHD206" s="18"/>
      <c r="OHE206" s="7"/>
      <c r="OHF206" s="49"/>
      <c r="OHG206" s="12"/>
      <c r="OHH206" s="18"/>
      <c r="OHI206" s="7"/>
      <c r="OHJ206" s="49"/>
      <c r="OHK206" s="12"/>
      <c r="OHL206" s="18"/>
      <c r="OHM206" s="7"/>
      <c r="OHN206" s="49"/>
      <c r="OHO206" s="12"/>
      <c r="OHP206" s="18"/>
      <c r="OHQ206" s="7"/>
      <c r="OHR206" s="49"/>
      <c r="OHS206" s="12"/>
      <c r="OHT206" s="18"/>
      <c r="OHU206" s="7"/>
      <c r="OHV206" s="49"/>
      <c r="OHW206" s="12"/>
      <c r="OHX206" s="18"/>
      <c r="OHY206" s="7"/>
      <c r="OHZ206" s="49"/>
      <c r="OIA206" s="12"/>
      <c r="OIB206" s="18"/>
      <c r="OIC206" s="7"/>
      <c r="OID206" s="49"/>
      <c r="OIE206" s="12"/>
      <c r="OIF206" s="18"/>
      <c r="OIG206" s="7"/>
      <c r="OIH206" s="49"/>
      <c r="OII206" s="12"/>
      <c r="OIJ206" s="18"/>
      <c r="OIK206" s="7"/>
      <c r="OIL206" s="49"/>
      <c r="OIM206" s="12"/>
      <c r="OIN206" s="18"/>
      <c r="OIO206" s="7"/>
      <c r="OIP206" s="49"/>
      <c r="OIQ206" s="12"/>
      <c r="OIR206" s="18"/>
      <c r="OIS206" s="7"/>
      <c r="OIT206" s="49"/>
      <c r="OIU206" s="12"/>
      <c r="OIV206" s="18"/>
      <c r="OIW206" s="7"/>
      <c r="OIX206" s="49"/>
      <c r="OIY206" s="12"/>
      <c r="OIZ206" s="18"/>
      <c r="OJA206" s="7"/>
      <c r="OJB206" s="49"/>
      <c r="OJC206" s="12"/>
      <c r="OJD206" s="18"/>
      <c r="OJE206" s="7"/>
      <c r="OJF206" s="49"/>
      <c r="OJG206" s="12"/>
      <c r="OJH206" s="18"/>
      <c r="OJI206" s="7"/>
      <c r="OJJ206" s="49"/>
      <c r="OJK206" s="12"/>
      <c r="OJL206" s="18"/>
      <c r="OJM206" s="7"/>
      <c r="OJN206" s="49"/>
      <c r="OJO206" s="12"/>
      <c r="OJP206" s="18"/>
      <c r="OJQ206" s="7"/>
      <c r="OJR206" s="49"/>
      <c r="OJS206" s="12"/>
      <c r="OJT206" s="18"/>
      <c r="OJU206" s="7"/>
      <c r="OJV206" s="49"/>
      <c r="OJW206" s="12"/>
      <c r="OJX206" s="18"/>
      <c r="OJY206" s="7"/>
      <c r="OJZ206" s="49"/>
      <c r="OKA206" s="12"/>
      <c r="OKB206" s="18"/>
      <c r="OKC206" s="7"/>
      <c r="OKD206" s="49"/>
      <c r="OKE206" s="12"/>
      <c r="OKF206" s="18"/>
      <c r="OKG206" s="7"/>
      <c r="OKH206" s="49"/>
      <c r="OKI206" s="12"/>
      <c r="OKJ206" s="18"/>
      <c r="OKK206" s="7"/>
      <c r="OKL206" s="49"/>
      <c r="OKM206" s="12"/>
      <c r="OKN206" s="18"/>
      <c r="OKO206" s="7"/>
      <c r="OKP206" s="49"/>
      <c r="OKQ206" s="12"/>
      <c r="OKR206" s="18"/>
      <c r="OKS206" s="7"/>
      <c r="OKT206" s="49"/>
      <c r="OKU206" s="12"/>
      <c r="OKV206" s="18"/>
      <c r="OKW206" s="7"/>
      <c r="OKX206" s="49"/>
      <c r="OKY206" s="12"/>
      <c r="OKZ206" s="18"/>
      <c r="OLA206" s="7"/>
      <c r="OLB206" s="49"/>
      <c r="OLC206" s="12"/>
      <c r="OLD206" s="18"/>
      <c r="OLE206" s="7"/>
      <c r="OLF206" s="49"/>
      <c r="OLG206" s="12"/>
      <c r="OLH206" s="18"/>
      <c r="OLI206" s="7"/>
      <c r="OLJ206" s="49"/>
      <c r="OLK206" s="12"/>
      <c r="OLL206" s="18"/>
      <c r="OLM206" s="7"/>
      <c r="OLN206" s="49"/>
      <c r="OLO206" s="12"/>
      <c r="OLP206" s="18"/>
      <c r="OLQ206" s="7"/>
      <c r="OLR206" s="49"/>
      <c r="OLS206" s="12"/>
      <c r="OLT206" s="18"/>
      <c r="OLU206" s="7"/>
      <c r="OLV206" s="49"/>
      <c r="OLW206" s="12"/>
      <c r="OLX206" s="18"/>
      <c r="OLY206" s="7"/>
      <c r="OLZ206" s="49"/>
      <c r="OMA206" s="12"/>
      <c r="OMB206" s="18"/>
      <c r="OMC206" s="7"/>
      <c r="OMD206" s="49"/>
      <c r="OME206" s="12"/>
      <c r="OMF206" s="18"/>
      <c r="OMG206" s="7"/>
      <c r="OMH206" s="49"/>
      <c r="OMI206" s="12"/>
      <c r="OMJ206" s="18"/>
      <c r="OMK206" s="7"/>
      <c r="OML206" s="49"/>
      <c r="OMM206" s="12"/>
      <c r="OMN206" s="18"/>
      <c r="OMO206" s="7"/>
      <c r="OMP206" s="49"/>
      <c r="OMQ206" s="12"/>
      <c r="OMR206" s="18"/>
      <c r="OMS206" s="7"/>
      <c r="OMT206" s="49"/>
      <c r="OMU206" s="12"/>
      <c r="OMV206" s="18"/>
      <c r="OMW206" s="7"/>
      <c r="OMX206" s="49"/>
      <c r="OMY206" s="12"/>
      <c r="OMZ206" s="18"/>
      <c r="ONA206" s="7"/>
      <c r="ONB206" s="49"/>
      <c r="ONC206" s="12"/>
      <c r="OND206" s="18"/>
      <c r="ONE206" s="7"/>
      <c r="ONF206" s="49"/>
      <c r="ONG206" s="12"/>
      <c r="ONH206" s="18"/>
      <c r="ONI206" s="7"/>
      <c r="ONJ206" s="49"/>
      <c r="ONK206" s="12"/>
      <c r="ONL206" s="18"/>
      <c r="ONM206" s="7"/>
      <c r="ONN206" s="49"/>
      <c r="ONO206" s="12"/>
      <c r="ONP206" s="18"/>
      <c r="ONQ206" s="7"/>
      <c r="ONR206" s="49"/>
      <c r="ONS206" s="12"/>
      <c r="ONT206" s="18"/>
      <c r="ONU206" s="7"/>
      <c r="ONV206" s="49"/>
      <c r="ONW206" s="12"/>
      <c r="ONX206" s="18"/>
      <c r="ONY206" s="7"/>
      <c r="ONZ206" s="49"/>
      <c r="OOA206" s="12"/>
      <c r="OOB206" s="18"/>
      <c r="OOC206" s="7"/>
      <c r="OOD206" s="49"/>
      <c r="OOE206" s="12"/>
      <c r="OOF206" s="18"/>
      <c r="OOG206" s="7"/>
      <c r="OOH206" s="49"/>
      <c r="OOI206" s="12"/>
      <c r="OOJ206" s="18"/>
      <c r="OOK206" s="7"/>
      <c r="OOL206" s="49"/>
      <c r="OOM206" s="12"/>
      <c r="OON206" s="18"/>
      <c r="OOO206" s="7"/>
      <c r="OOP206" s="49"/>
      <c r="OOQ206" s="12"/>
      <c r="OOR206" s="18"/>
      <c r="OOS206" s="7"/>
      <c r="OOT206" s="49"/>
      <c r="OOU206" s="12"/>
      <c r="OOV206" s="18"/>
      <c r="OOW206" s="7"/>
      <c r="OOX206" s="49"/>
      <c r="OOY206" s="12"/>
      <c r="OOZ206" s="18"/>
      <c r="OPA206" s="7"/>
      <c r="OPB206" s="49"/>
      <c r="OPC206" s="12"/>
      <c r="OPD206" s="18"/>
      <c r="OPE206" s="7"/>
      <c r="OPF206" s="49"/>
      <c r="OPG206" s="12"/>
      <c r="OPH206" s="18"/>
      <c r="OPI206" s="7"/>
      <c r="OPJ206" s="49"/>
      <c r="OPK206" s="12"/>
      <c r="OPL206" s="18"/>
      <c r="OPM206" s="7"/>
      <c r="OPN206" s="49"/>
      <c r="OPO206" s="12"/>
      <c r="OPP206" s="18"/>
      <c r="OPQ206" s="7"/>
      <c r="OPR206" s="49"/>
      <c r="OPS206" s="12"/>
      <c r="OPT206" s="18"/>
      <c r="OPU206" s="7"/>
      <c r="OPV206" s="49"/>
      <c r="OPW206" s="12"/>
      <c r="OPX206" s="18"/>
      <c r="OPY206" s="7"/>
      <c r="OPZ206" s="49"/>
      <c r="OQA206" s="12"/>
      <c r="OQB206" s="18"/>
      <c r="OQC206" s="7"/>
      <c r="OQD206" s="49"/>
      <c r="OQE206" s="12"/>
      <c r="OQF206" s="18"/>
      <c r="OQG206" s="7"/>
      <c r="OQH206" s="49"/>
      <c r="OQI206" s="12"/>
      <c r="OQJ206" s="18"/>
      <c r="OQK206" s="7"/>
      <c r="OQL206" s="49"/>
      <c r="OQM206" s="12"/>
      <c r="OQN206" s="18"/>
      <c r="OQO206" s="7"/>
      <c r="OQP206" s="49"/>
      <c r="OQQ206" s="12"/>
      <c r="OQR206" s="18"/>
      <c r="OQS206" s="7"/>
      <c r="OQT206" s="49"/>
      <c r="OQU206" s="12"/>
      <c r="OQV206" s="18"/>
      <c r="OQW206" s="7"/>
      <c r="OQX206" s="49"/>
      <c r="OQY206" s="12"/>
      <c r="OQZ206" s="18"/>
      <c r="ORA206" s="7"/>
      <c r="ORB206" s="49"/>
      <c r="ORC206" s="12"/>
      <c r="ORD206" s="18"/>
      <c r="ORE206" s="7"/>
      <c r="ORF206" s="49"/>
      <c r="ORG206" s="12"/>
      <c r="ORH206" s="18"/>
      <c r="ORI206" s="7"/>
      <c r="ORJ206" s="49"/>
      <c r="ORK206" s="12"/>
      <c r="ORL206" s="18"/>
      <c r="ORM206" s="7"/>
      <c r="ORN206" s="49"/>
      <c r="ORO206" s="12"/>
      <c r="ORP206" s="18"/>
      <c r="ORQ206" s="7"/>
      <c r="ORR206" s="49"/>
      <c r="ORS206" s="12"/>
      <c r="ORT206" s="18"/>
      <c r="ORU206" s="7"/>
      <c r="ORV206" s="49"/>
      <c r="ORW206" s="12"/>
      <c r="ORX206" s="18"/>
      <c r="ORY206" s="7"/>
      <c r="ORZ206" s="49"/>
      <c r="OSA206" s="12"/>
      <c r="OSB206" s="18"/>
      <c r="OSC206" s="7"/>
      <c r="OSD206" s="49"/>
      <c r="OSE206" s="12"/>
      <c r="OSF206" s="18"/>
      <c r="OSG206" s="7"/>
      <c r="OSH206" s="49"/>
      <c r="OSI206" s="12"/>
      <c r="OSJ206" s="18"/>
      <c r="OSK206" s="7"/>
      <c r="OSL206" s="49"/>
      <c r="OSM206" s="12"/>
      <c r="OSN206" s="18"/>
      <c r="OSO206" s="7"/>
      <c r="OSP206" s="49"/>
      <c r="OSQ206" s="12"/>
      <c r="OSR206" s="18"/>
      <c r="OSS206" s="7"/>
      <c r="OST206" s="49"/>
      <c r="OSU206" s="12"/>
      <c r="OSV206" s="18"/>
      <c r="OSW206" s="7"/>
      <c r="OSX206" s="49"/>
      <c r="OSY206" s="12"/>
      <c r="OSZ206" s="18"/>
      <c r="OTA206" s="7"/>
      <c r="OTB206" s="49"/>
      <c r="OTC206" s="12"/>
      <c r="OTD206" s="18"/>
      <c r="OTE206" s="7"/>
      <c r="OTF206" s="49"/>
      <c r="OTG206" s="12"/>
      <c r="OTH206" s="18"/>
      <c r="OTI206" s="7"/>
      <c r="OTJ206" s="49"/>
      <c r="OTK206" s="12"/>
      <c r="OTL206" s="18"/>
      <c r="OTM206" s="7"/>
      <c r="OTN206" s="49"/>
      <c r="OTO206" s="12"/>
      <c r="OTP206" s="18"/>
      <c r="OTQ206" s="7"/>
      <c r="OTR206" s="49"/>
      <c r="OTS206" s="12"/>
      <c r="OTT206" s="18"/>
      <c r="OTU206" s="7"/>
      <c r="OTV206" s="49"/>
      <c r="OTW206" s="12"/>
      <c r="OTX206" s="18"/>
      <c r="OTY206" s="7"/>
      <c r="OTZ206" s="49"/>
      <c r="OUA206" s="12"/>
      <c r="OUB206" s="18"/>
      <c r="OUC206" s="7"/>
      <c r="OUD206" s="49"/>
      <c r="OUE206" s="12"/>
      <c r="OUF206" s="18"/>
      <c r="OUG206" s="7"/>
      <c r="OUH206" s="49"/>
      <c r="OUI206" s="12"/>
      <c r="OUJ206" s="18"/>
      <c r="OUK206" s="7"/>
      <c r="OUL206" s="49"/>
      <c r="OUM206" s="12"/>
      <c r="OUN206" s="18"/>
      <c r="OUO206" s="7"/>
      <c r="OUP206" s="49"/>
      <c r="OUQ206" s="12"/>
      <c r="OUR206" s="18"/>
      <c r="OUS206" s="7"/>
      <c r="OUT206" s="49"/>
      <c r="OUU206" s="12"/>
      <c r="OUV206" s="18"/>
      <c r="OUW206" s="7"/>
      <c r="OUX206" s="49"/>
      <c r="OUY206" s="12"/>
      <c r="OUZ206" s="18"/>
      <c r="OVA206" s="7"/>
      <c r="OVB206" s="49"/>
      <c r="OVC206" s="12"/>
      <c r="OVD206" s="18"/>
      <c r="OVE206" s="7"/>
      <c r="OVF206" s="49"/>
      <c r="OVG206" s="12"/>
      <c r="OVH206" s="18"/>
      <c r="OVI206" s="7"/>
      <c r="OVJ206" s="49"/>
      <c r="OVK206" s="12"/>
      <c r="OVL206" s="18"/>
      <c r="OVM206" s="7"/>
      <c r="OVN206" s="49"/>
      <c r="OVO206" s="12"/>
      <c r="OVP206" s="18"/>
      <c r="OVQ206" s="7"/>
      <c r="OVR206" s="49"/>
      <c r="OVS206" s="12"/>
      <c r="OVT206" s="18"/>
      <c r="OVU206" s="7"/>
      <c r="OVV206" s="49"/>
      <c r="OVW206" s="12"/>
      <c r="OVX206" s="18"/>
      <c r="OVY206" s="7"/>
      <c r="OVZ206" s="49"/>
      <c r="OWA206" s="12"/>
      <c r="OWB206" s="18"/>
      <c r="OWC206" s="7"/>
      <c r="OWD206" s="49"/>
      <c r="OWE206" s="12"/>
      <c r="OWF206" s="18"/>
      <c r="OWG206" s="7"/>
      <c r="OWH206" s="49"/>
      <c r="OWI206" s="12"/>
      <c r="OWJ206" s="18"/>
      <c r="OWK206" s="7"/>
      <c r="OWL206" s="49"/>
      <c r="OWM206" s="12"/>
      <c r="OWN206" s="18"/>
      <c r="OWO206" s="7"/>
      <c r="OWP206" s="49"/>
      <c r="OWQ206" s="12"/>
      <c r="OWR206" s="18"/>
      <c r="OWS206" s="7"/>
      <c r="OWT206" s="49"/>
      <c r="OWU206" s="12"/>
      <c r="OWV206" s="18"/>
      <c r="OWW206" s="7"/>
      <c r="OWX206" s="49"/>
      <c r="OWY206" s="12"/>
      <c r="OWZ206" s="18"/>
      <c r="OXA206" s="7"/>
      <c r="OXB206" s="49"/>
      <c r="OXC206" s="12"/>
      <c r="OXD206" s="18"/>
      <c r="OXE206" s="7"/>
      <c r="OXF206" s="49"/>
      <c r="OXG206" s="12"/>
      <c r="OXH206" s="18"/>
      <c r="OXI206" s="7"/>
      <c r="OXJ206" s="49"/>
      <c r="OXK206" s="12"/>
      <c r="OXL206" s="18"/>
      <c r="OXM206" s="7"/>
      <c r="OXN206" s="49"/>
      <c r="OXO206" s="12"/>
      <c r="OXP206" s="18"/>
      <c r="OXQ206" s="7"/>
      <c r="OXR206" s="49"/>
      <c r="OXS206" s="12"/>
      <c r="OXT206" s="18"/>
      <c r="OXU206" s="7"/>
      <c r="OXV206" s="49"/>
      <c r="OXW206" s="12"/>
      <c r="OXX206" s="18"/>
      <c r="OXY206" s="7"/>
      <c r="OXZ206" s="49"/>
      <c r="OYA206" s="12"/>
      <c r="OYB206" s="18"/>
      <c r="OYC206" s="7"/>
      <c r="OYD206" s="49"/>
      <c r="OYE206" s="12"/>
      <c r="OYF206" s="18"/>
      <c r="OYG206" s="7"/>
      <c r="OYH206" s="49"/>
      <c r="OYI206" s="12"/>
      <c r="OYJ206" s="18"/>
      <c r="OYK206" s="7"/>
      <c r="OYL206" s="49"/>
      <c r="OYM206" s="12"/>
      <c r="OYN206" s="18"/>
      <c r="OYO206" s="7"/>
      <c r="OYP206" s="49"/>
      <c r="OYQ206" s="12"/>
      <c r="OYR206" s="18"/>
      <c r="OYS206" s="7"/>
      <c r="OYT206" s="49"/>
      <c r="OYU206" s="12"/>
      <c r="OYV206" s="18"/>
      <c r="OYW206" s="7"/>
      <c r="OYX206" s="49"/>
      <c r="OYY206" s="12"/>
      <c r="OYZ206" s="18"/>
      <c r="OZA206" s="7"/>
      <c r="OZB206" s="49"/>
      <c r="OZC206" s="12"/>
      <c r="OZD206" s="18"/>
      <c r="OZE206" s="7"/>
      <c r="OZF206" s="49"/>
      <c r="OZG206" s="12"/>
      <c r="OZH206" s="18"/>
      <c r="OZI206" s="7"/>
      <c r="OZJ206" s="49"/>
      <c r="OZK206" s="12"/>
      <c r="OZL206" s="18"/>
      <c r="OZM206" s="7"/>
      <c r="OZN206" s="49"/>
      <c r="OZO206" s="12"/>
      <c r="OZP206" s="18"/>
      <c r="OZQ206" s="7"/>
      <c r="OZR206" s="49"/>
      <c r="OZS206" s="12"/>
      <c r="OZT206" s="18"/>
      <c r="OZU206" s="7"/>
      <c r="OZV206" s="49"/>
      <c r="OZW206" s="12"/>
      <c r="OZX206" s="18"/>
      <c r="OZY206" s="7"/>
      <c r="OZZ206" s="49"/>
      <c r="PAA206" s="12"/>
      <c r="PAB206" s="18"/>
      <c r="PAC206" s="7"/>
      <c r="PAD206" s="49"/>
      <c r="PAE206" s="12"/>
      <c r="PAF206" s="18"/>
      <c r="PAG206" s="7"/>
      <c r="PAH206" s="49"/>
      <c r="PAI206" s="12"/>
      <c r="PAJ206" s="18"/>
      <c r="PAK206" s="7"/>
      <c r="PAL206" s="49"/>
      <c r="PAM206" s="12"/>
      <c r="PAN206" s="18"/>
      <c r="PAO206" s="7"/>
      <c r="PAP206" s="49"/>
      <c r="PAQ206" s="12"/>
      <c r="PAR206" s="18"/>
      <c r="PAS206" s="7"/>
      <c r="PAT206" s="49"/>
      <c r="PAU206" s="12"/>
      <c r="PAV206" s="18"/>
      <c r="PAW206" s="7"/>
      <c r="PAX206" s="49"/>
      <c r="PAY206" s="12"/>
      <c r="PAZ206" s="18"/>
      <c r="PBA206" s="7"/>
      <c r="PBB206" s="49"/>
      <c r="PBC206" s="12"/>
      <c r="PBD206" s="18"/>
      <c r="PBE206" s="7"/>
      <c r="PBF206" s="49"/>
      <c r="PBG206" s="12"/>
      <c r="PBH206" s="18"/>
      <c r="PBI206" s="7"/>
      <c r="PBJ206" s="49"/>
      <c r="PBK206" s="12"/>
      <c r="PBL206" s="18"/>
      <c r="PBM206" s="7"/>
      <c r="PBN206" s="49"/>
      <c r="PBO206" s="12"/>
      <c r="PBP206" s="18"/>
      <c r="PBQ206" s="7"/>
      <c r="PBR206" s="49"/>
      <c r="PBS206" s="12"/>
      <c r="PBT206" s="18"/>
      <c r="PBU206" s="7"/>
      <c r="PBV206" s="49"/>
      <c r="PBW206" s="12"/>
      <c r="PBX206" s="18"/>
      <c r="PBY206" s="7"/>
      <c r="PBZ206" s="49"/>
      <c r="PCA206" s="12"/>
      <c r="PCB206" s="18"/>
      <c r="PCC206" s="7"/>
      <c r="PCD206" s="49"/>
      <c r="PCE206" s="12"/>
      <c r="PCF206" s="18"/>
      <c r="PCG206" s="7"/>
      <c r="PCH206" s="49"/>
      <c r="PCI206" s="12"/>
      <c r="PCJ206" s="18"/>
      <c r="PCK206" s="7"/>
      <c r="PCL206" s="49"/>
      <c r="PCM206" s="12"/>
      <c r="PCN206" s="18"/>
      <c r="PCO206" s="7"/>
      <c r="PCP206" s="49"/>
      <c r="PCQ206" s="12"/>
      <c r="PCR206" s="18"/>
      <c r="PCS206" s="7"/>
      <c r="PCT206" s="49"/>
      <c r="PCU206" s="12"/>
      <c r="PCV206" s="18"/>
      <c r="PCW206" s="7"/>
      <c r="PCX206" s="49"/>
      <c r="PCY206" s="12"/>
      <c r="PCZ206" s="18"/>
      <c r="PDA206" s="7"/>
      <c r="PDB206" s="49"/>
      <c r="PDC206" s="12"/>
      <c r="PDD206" s="18"/>
      <c r="PDE206" s="7"/>
      <c r="PDF206" s="49"/>
      <c r="PDG206" s="12"/>
      <c r="PDH206" s="18"/>
      <c r="PDI206" s="7"/>
      <c r="PDJ206" s="49"/>
      <c r="PDK206" s="12"/>
      <c r="PDL206" s="18"/>
      <c r="PDM206" s="7"/>
      <c r="PDN206" s="49"/>
      <c r="PDO206" s="12"/>
      <c r="PDP206" s="18"/>
      <c r="PDQ206" s="7"/>
      <c r="PDR206" s="49"/>
      <c r="PDS206" s="12"/>
      <c r="PDT206" s="18"/>
      <c r="PDU206" s="7"/>
      <c r="PDV206" s="49"/>
      <c r="PDW206" s="12"/>
      <c r="PDX206" s="18"/>
      <c r="PDY206" s="7"/>
      <c r="PDZ206" s="49"/>
      <c r="PEA206" s="12"/>
      <c r="PEB206" s="18"/>
      <c r="PEC206" s="7"/>
      <c r="PED206" s="49"/>
      <c r="PEE206" s="12"/>
      <c r="PEF206" s="18"/>
      <c r="PEG206" s="7"/>
      <c r="PEH206" s="49"/>
      <c r="PEI206" s="12"/>
      <c r="PEJ206" s="18"/>
      <c r="PEK206" s="7"/>
      <c r="PEL206" s="49"/>
      <c r="PEM206" s="12"/>
      <c r="PEN206" s="18"/>
      <c r="PEO206" s="7"/>
      <c r="PEP206" s="49"/>
      <c r="PEQ206" s="12"/>
      <c r="PER206" s="18"/>
      <c r="PES206" s="7"/>
      <c r="PET206" s="49"/>
      <c r="PEU206" s="12"/>
      <c r="PEV206" s="18"/>
      <c r="PEW206" s="7"/>
      <c r="PEX206" s="49"/>
      <c r="PEY206" s="12"/>
      <c r="PEZ206" s="18"/>
      <c r="PFA206" s="7"/>
      <c r="PFB206" s="49"/>
      <c r="PFC206" s="12"/>
      <c r="PFD206" s="18"/>
      <c r="PFE206" s="7"/>
      <c r="PFF206" s="49"/>
      <c r="PFG206" s="12"/>
      <c r="PFH206" s="18"/>
      <c r="PFI206" s="7"/>
      <c r="PFJ206" s="49"/>
      <c r="PFK206" s="12"/>
      <c r="PFL206" s="18"/>
      <c r="PFM206" s="7"/>
      <c r="PFN206" s="49"/>
      <c r="PFO206" s="12"/>
      <c r="PFP206" s="18"/>
      <c r="PFQ206" s="7"/>
      <c r="PFR206" s="49"/>
      <c r="PFS206" s="12"/>
      <c r="PFT206" s="18"/>
      <c r="PFU206" s="7"/>
      <c r="PFV206" s="49"/>
      <c r="PFW206" s="12"/>
      <c r="PFX206" s="18"/>
      <c r="PFY206" s="7"/>
      <c r="PFZ206" s="49"/>
      <c r="PGA206" s="12"/>
      <c r="PGB206" s="18"/>
      <c r="PGC206" s="7"/>
      <c r="PGD206" s="49"/>
      <c r="PGE206" s="12"/>
      <c r="PGF206" s="18"/>
      <c r="PGG206" s="7"/>
      <c r="PGH206" s="49"/>
      <c r="PGI206" s="12"/>
      <c r="PGJ206" s="18"/>
      <c r="PGK206" s="7"/>
      <c r="PGL206" s="49"/>
      <c r="PGM206" s="12"/>
      <c r="PGN206" s="18"/>
      <c r="PGO206" s="7"/>
      <c r="PGP206" s="49"/>
      <c r="PGQ206" s="12"/>
      <c r="PGR206" s="18"/>
      <c r="PGS206" s="7"/>
      <c r="PGT206" s="49"/>
      <c r="PGU206" s="12"/>
      <c r="PGV206" s="18"/>
      <c r="PGW206" s="7"/>
      <c r="PGX206" s="49"/>
      <c r="PGY206" s="12"/>
      <c r="PGZ206" s="18"/>
      <c r="PHA206" s="7"/>
      <c r="PHB206" s="49"/>
      <c r="PHC206" s="12"/>
      <c r="PHD206" s="18"/>
      <c r="PHE206" s="7"/>
      <c r="PHF206" s="49"/>
      <c r="PHG206" s="12"/>
      <c r="PHH206" s="18"/>
      <c r="PHI206" s="7"/>
      <c r="PHJ206" s="49"/>
      <c r="PHK206" s="12"/>
      <c r="PHL206" s="18"/>
      <c r="PHM206" s="7"/>
      <c r="PHN206" s="49"/>
      <c r="PHO206" s="12"/>
      <c r="PHP206" s="18"/>
      <c r="PHQ206" s="7"/>
      <c r="PHR206" s="49"/>
      <c r="PHS206" s="12"/>
      <c r="PHT206" s="18"/>
      <c r="PHU206" s="7"/>
      <c r="PHV206" s="49"/>
      <c r="PHW206" s="12"/>
      <c r="PHX206" s="18"/>
      <c r="PHY206" s="7"/>
      <c r="PHZ206" s="49"/>
      <c r="PIA206" s="12"/>
      <c r="PIB206" s="18"/>
      <c r="PIC206" s="7"/>
      <c r="PID206" s="49"/>
      <c r="PIE206" s="12"/>
      <c r="PIF206" s="18"/>
      <c r="PIG206" s="7"/>
      <c r="PIH206" s="49"/>
      <c r="PII206" s="12"/>
      <c r="PIJ206" s="18"/>
      <c r="PIK206" s="7"/>
      <c r="PIL206" s="49"/>
      <c r="PIM206" s="12"/>
      <c r="PIN206" s="18"/>
      <c r="PIO206" s="7"/>
      <c r="PIP206" s="49"/>
      <c r="PIQ206" s="12"/>
      <c r="PIR206" s="18"/>
      <c r="PIS206" s="7"/>
      <c r="PIT206" s="49"/>
      <c r="PIU206" s="12"/>
      <c r="PIV206" s="18"/>
      <c r="PIW206" s="7"/>
      <c r="PIX206" s="49"/>
      <c r="PIY206" s="12"/>
      <c r="PIZ206" s="18"/>
      <c r="PJA206" s="7"/>
      <c r="PJB206" s="49"/>
      <c r="PJC206" s="12"/>
      <c r="PJD206" s="18"/>
      <c r="PJE206" s="7"/>
      <c r="PJF206" s="49"/>
      <c r="PJG206" s="12"/>
      <c r="PJH206" s="18"/>
      <c r="PJI206" s="7"/>
      <c r="PJJ206" s="49"/>
      <c r="PJK206" s="12"/>
      <c r="PJL206" s="18"/>
      <c r="PJM206" s="7"/>
      <c r="PJN206" s="49"/>
      <c r="PJO206" s="12"/>
      <c r="PJP206" s="18"/>
      <c r="PJQ206" s="7"/>
      <c r="PJR206" s="49"/>
      <c r="PJS206" s="12"/>
      <c r="PJT206" s="18"/>
      <c r="PJU206" s="7"/>
      <c r="PJV206" s="49"/>
      <c r="PJW206" s="12"/>
      <c r="PJX206" s="18"/>
      <c r="PJY206" s="7"/>
      <c r="PJZ206" s="49"/>
      <c r="PKA206" s="12"/>
      <c r="PKB206" s="18"/>
      <c r="PKC206" s="7"/>
      <c r="PKD206" s="49"/>
      <c r="PKE206" s="12"/>
      <c r="PKF206" s="18"/>
      <c r="PKG206" s="7"/>
      <c r="PKH206" s="49"/>
      <c r="PKI206" s="12"/>
      <c r="PKJ206" s="18"/>
      <c r="PKK206" s="7"/>
      <c r="PKL206" s="49"/>
      <c r="PKM206" s="12"/>
      <c r="PKN206" s="18"/>
      <c r="PKO206" s="7"/>
      <c r="PKP206" s="49"/>
      <c r="PKQ206" s="12"/>
      <c r="PKR206" s="18"/>
      <c r="PKS206" s="7"/>
      <c r="PKT206" s="49"/>
      <c r="PKU206" s="12"/>
      <c r="PKV206" s="18"/>
      <c r="PKW206" s="7"/>
      <c r="PKX206" s="49"/>
      <c r="PKY206" s="12"/>
      <c r="PKZ206" s="18"/>
      <c r="PLA206" s="7"/>
      <c r="PLB206" s="49"/>
      <c r="PLC206" s="12"/>
      <c r="PLD206" s="18"/>
      <c r="PLE206" s="7"/>
      <c r="PLF206" s="49"/>
      <c r="PLG206" s="12"/>
      <c r="PLH206" s="18"/>
      <c r="PLI206" s="7"/>
      <c r="PLJ206" s="49"/>
      <c r="PLK206" s="12"/>
      <c r="PLL206" s="18"/>
      <c r="PLM206" s="7"/>
      <c r="PLN206" s="49"/>
      <c r="PLO206" s="12"/>
      <c r="PLP206" s="18"/>
      <c r="PLQ206" s="7"/>
      <c r="PLR206" s="49"/>
      <c r="PLS206" s="12"/>
      <c r="PLT206" s="18"/>
      <c r="PLU206" s="7"/>
      <c r="PLV206" s="49"/>
      <c r="PLW206" s="12"/>
      <c r="PLX206" s="18"/>
      <c r="PLY206" s="7"/>
      <c r="PLZ206" s="49"/>
      <c r="PMA206" s="12"/>
      <c r="PMB206" s="18"/>
      <c r="PMC206" s="7"/>
      <c r="PMD206" s="49"/>
      <c r="PME206" s="12"/>
      <c r="PMF206" s="18"/>
      <c r="PMG206" s="7"/>
      <c r="PMH206" s="49"/>
      <c r="PMI206" s="12"/>
      <c r="PMJ206" s="18"/>
      <c r="PMK206" s="7"/>
      <c r="PML206" s="49"/>
      <c r="PMM206" s="12"/>
      <c r="PMN206" s="18"/>
      <c r="PMO206" s="7"/>
      <c r="PMP206" s="49"/>
      <c r="PMQ206" s="12"/>
      <c r="PMR206" s="18"/>
      <c r="PMS206" s="7"/>
      <c r="PMT206" s="49"/>
      <c r="PMU206" s="12"/>
      <c r="PMV206" s="18"/>
      <c r="PMW206" s="7"/>
      <c r="PMX206" s="49"/>
      <c r="PMY206" s="12"/>
      <c r="PMZ206" s="18"/>
      <c r="PNA206" s="7"/>
      <c r="PNB206" s="49"/>
      <c r="PNC206" s="12"/>
      <c r="PND206" s="18"/>
      <c r="PNE206" s="7"/>
      <c r="PNF206" s="49"/>
      <c r="PNG206" s="12"/>
      <c r="PNH206" s="18"/>
      <c r="PNI206" s="7"/>
      <c r="PNJ206" s="49"/>
      <c r="PNK206" s="12"/>
      <c r="PNL206" s="18"/>
      <c r="PNM206" s="7"/>
      <c r="PNN206" s="49"/>
      <c r="PNO206" s="12"/>
      <c r="PNP206" s="18"/>
      <c r="PNQ206" s="7"/>
      <c r="PNR206" s="49"/>
      <c r="PNS206" s="12"/>
      <c r="PNT206" s="18"/>
      <c r="PNU206" s="7"/>
      <c r="PNV206" s="49"/>
      <c r="PNW206" s="12"/>
      <c r="PNX206" s="18"/>
      <c r="PNY206" s="7"/>
      <c r="PNZ206" s="49"/>
      <c r="POA206" s="12"/>
      <c r="POB206" s="18"/>
      <c r="POC206" s="7"/>
      <c r="POD206" s="49"/>
      <c r="POE206" s="12"/>
      <c r="POF206" s="18"/>
      <c r="POG206" s="7"/>
      <c r="POH206" s="49"/>
      <c r="POI206" s="12"/>
      <c r="POJ206" s="18"/>
      <c r="POK206" s="7"/>
      <c r="POL206" s="49"/>
      <c r="POM206" s="12"/>
      <c r="PON206" s="18"/>
      <c r="POO206" s="7"/>
      <c r="POP206" s="49"/>
      <c r="POQ206" s="12"/>
      <c r="POR206" s="18"/>
      <c r="POS206" s="7"/>
      <c r="POT206" s="49"/>
      <c r="POU206" s="12"/>
      <c r="POV206" s="18"/>
      <c r="POW206" s="7"/>
      <c r="POX206" s="49"/>
      <c r="POY206" s="12"/>
      <c r="POZ206" s="18"/>
      <c r="PPA206" s="7"/>
      <c r="PPB206" s="49"/>
      <c r="PPC206" s="12"/>
      <c r="PPD206" s="18"/>
      <c r="PPE206" s="7"/>
      <c r="PPF206" s="49"/>
      <c r="PPG206" s="12"/>
      <c r="PPH206" s="18"/>
      <c r="PPI206" s="7"/>
      <c r="PPJ206" s="49"/>
      <c r="PPK206" s="12"/>
      <c r="PPL206" s="18"/>
      <c r="PPM206" s="7"/>
      <c r="PPN206" s="49"/>
      <c r="PPO206" s="12"/>
      <c r="PPP206" s="18"/>
      <c r="PPQ206" s="7"/>
      <c r="PPR206" s="49"/>
      <c r="PPS206" s="12"/>
      <c r="PPT206" s="18"/>
      <c r="PPU206" s="7"/>
      <c r="PPV206" s="49"/>
      <c r="PPW206" s="12"/>
      <c r="PPX206" s="18"/>
      <c r="PPY206" s="7"/>
      <c r="PPZ206" s="49"/>
      <c r="PQA206" s="12"/>
      <c r="PQB206" s="18"/>
      <c r="PQC206" s="7"/>
      <c r="PQD206" s="49"/>
      <c r="PQE206" s="12"/>
      <c r="PQF206" s="18"/>
      <c r="PQG206" s="7"/>
      <c r="PQH206" s="49"/>
      <c r="PQI206" s="12"/>
      <c r="PQJ206" s="18"/>
      <c r="PQK206" s="7"/>
      <c r="PQL206" s="49"/>
      <c r="PQM206" s="12"/>
      <c r="PQN206" s="18"/>
      <c r="PQO206" s="7"/>
      <c r="PQP206" s="49"/>
      <c r="PQQ206" s="12"/>
      <c r="PQR206" s="18"/>
      <c r="PQS206" s="7"/>
      <c r="PQT206" s="49"/>
      <c r="PQU206" s="12"/>
      <c r="PQV206" s="18"/>
      <c r="PQW206" s="7"/>
      <c r="PQX206" s="49"/>
      <c r="PQY206" s="12"/>
      <c r="PQZ206" s="18"/>
      <c r="PRA206" s="7"/>
      <c r="PRB206" s="49"/>
      <c r="PRC206" s="12"/>
      <c r="PRD206" s="18"/>
      <c r="PRE206" s="7"/>
      <c r="PRF206" s="49"/>
      <c r="PRG206" s="12"/>
      <c r="PRH206" s="18"/>
      <c r="PRI206" s="7"/>
      <c r="PRJ206" s="49"/>
      <c r="PRK206" s="12"/>
      <c r="PRL206" s="18"/>
      <c r="PRM206" s="7"/>
      <c r="PRN206" s="49"/>
      <c r="PRO206" s="12"/>
      <c r="PRP206" s="18"/>
      <c r="PRQ206" s="7"/>
      <c r="PRR206" s="49"/>
      <c r="PRS206" s="12"/>
      <c r="PRT206" s="18"/>
      <c r="PRU206" s="7"/>
      <c r="PRV206" s="49"/>
      <c r="PRW206" s="12"/>
      <c r="PRX206" s="18"/>
      <c r="PRY206" s="7"/>
      <c r="PRZ206" s="49"/>
      <c r="PSA206" s="12"/>
      <c r="PSB206" s="18"/>
      <c r="PSC206" s="7"/>
      <c r="PSD206" s="49"/>
      <c r="PSE206" s="12"/>
      <c r="PSF206" s="18"/>
      <c r="PSG206" s="7"/>
      <c r="PSH206" s="49"/>
      <c r="PSI206" s="12"/>
      <c r="PSJ206" s="18"/>
      <c r="PSK206" s="7"/>
      <c r="PSL206" s="49"/>
      <c r="PSM206" s="12"/>
      <c r="PSN206" s="18"/>
      <c r="PSO206" s="7"/>
      <c r="PSP206" s="49"/>
      <c r="PSQ206" s="12"/>
      <c r="PSR206" s="18"/>
      <c r="PSS206" s="7"/>
      <c r="PST206" s="49"/>
      <c r="PSU206" s="12"/>
      <c r="PSV206" s="18"/>
      <c r="PSW206" s="7"/>
      <c r="PSX206" s="49"/>
      <c r="PSY206" s="12"/>
      <c r="PSZ206" s="18"/>
      <c r="PTA206" s="7"/>
      <c r="PTB206" s="49"/>
      <c r="PTC206" s="12"/>
      <c r="PTD206" s="18"/>
      <c r="PTE206" s="7"/>
      <c r="PTF206" s="49"/>
      <c r="PTG206" s="12"/>
      <c r="PTH206" s="18"/>
      <c r="PTI206" s="7"/>
      <c r="PTJ206" s="49"/>
      <c r="PTK206" s="12"/>
      <c r="PTL206" s="18"/>
      <c r="PTM206" s="7"/>
      <c r="PTN206" s="49"/>
      <c r="PTO206" s="12"/>
      <c r="PTP206" s="18"/>
      <c r="PTQ206" s="7"/>
      <c r="PTR206" s="49"/>
      <c r="PTS206" s="12"/>
      <c r="PTT206" s="18"/>
      <c r="PTU206" s="7"/>
      <c r="PTV206" s="49"/>
      <c r="PTW206" s="12"/>
      <c r="PTX206" s="18"/>
      <c r="PTY206" s="7"/>
      <c r="PTZ206" s="49"/>
      <c r="PUA206" s="12"/>
      <c r="PUB206" s="18"/>
      <c r="PUC206" s="7"/>
      <c r="PUD206" s="49"/>
      <c r="PUE206" s="12"/>
      <c r="PUF206" s="18"/>
      <c r="PUG206" s="7"/>
      <c r="PUH206" s="49"/>
      <c r="PUI206" s="12"/>
      <c r="PUJ206" s="18"/>
      <c r="PUK206" s="7"/>
      <c r="PUL206" s="49"/>
      <c r="PUM206" s="12"/>
      <c r="PUN206" s="18"/>
      <c r="PUO206" s="7"/>
      <c r="PUP206" s="49"/>
      <c r="PUQ206" s="12"/>
      <c r="PUR206" s="18"/>
      <c r="PUS206" s="7"/>
      <c r="PUT206" s="49"/>
      <c r="PUU206" s="12"/>
      <c r="PUV206" s="18"/>
      <c r="PUW206" s="7"/>
      <c r="PUX206" s="49"/>
      <c r="PUY206" s="12"/>
      <c r="PUZ206" s="18"/>
      <c r="PVA206" s="7"/>
      <c r="PVB206" s="49"/>
      <c r="PVC206" s="12"/>
      <c r="PVD206" s="18"/>
      <c r="PVE206" s="7"/>
      <c r="PVF206" s="49"/>
      <c r="PVG206" s="12"/>
      <c r="PVH206" s="18"/>
      <c r="PVI206" s="7"/>
      <c r="PVJ206" s="49"/>
      <c r="PVK206" s="12"/>
      <c r="PVL206" s="18"/>
      <c r="PVM206" s="7"/>
      <c r="PVN206" s="49"/>
      <c r="PVO206" s="12"/>
      <c r="PVP206" s="18"/>
      <c r="PVQ206" s="7"/>
      <c r="PVR206" s="49"/>
      <c r="PVS206" s="12"/>
      <c r="PVT206" s="18"/>
      <c r="PVU206" s="7"/>
      <c r="PVV206" s="49"/>
      <c r="PVW206" s="12"/>
      <c r="PVX206" s="18"/>
      <c r="PVY206" s="7"/>
      <c r="PVZ206" s="49"/>
      <c r="PWA206" s="12"/>
      <c r="PWB206" s="18"/>
      <c r="PWC206" s="7"/>
      <c r="PWD206" s="49"/>
      <c r="PWE206" s="12"/>
      <c r="PWF206" s="18"/>
      <c r="PWG206" s="7"/>
      <c r="PWH206" s="49"/>
      <c r="PWI206" s="12"/>
      <c r="PWJ206" s="18"/>
      <c r="PWK206" s="7"/>
      <c r="PWL206" s="49"/>
      <c r="PWM206" s="12"/>
      <c r="PWN206" s="18"/>
      <c r="PWO206" s="7"/>
      <c r="PWP206" s="49"/>
      <c r="PWQ206" s="12"/>
      <c r="PWR206" s="18"/>
      <c r="PWS206" s="7"/>
      <c r="PWT206" s="49"/>
      <c r="PWU206" s="12"/>
      <c r="PWV206" s="18"/>
      <c r="PWW206" s="7"/>
      <c r="PWX206" s="49"/>
      <c r="PWY206" s="12"/>
      <c r="PWZ206" s="18"/>
      <c r="PXA206" s="7"/>
      <c r="PXB206" s="49"/>
      <c r="PXC206" s="12"/>
      <c r="PXD206" s="18"/>
      <c r="PXE206" s="7"/>
      <c r="PXF206" s="49"/>
      <c r="PXG206" s="12"/>
      <c r="PXH206" s="18"/>
      <c r="PXI206" s="7"/>
      <c r="PXJ206" s="49"/>
      <c r="PXK206" s="12"/>
      <c r="PXL206" s="18"/>
      <c r="PXM206" s="7"/>
      <c r="PXN206" s="49"/>
      <c r="PXO206" s="12"/>
      <c r="PXP206" s="18"/>
      <c r="PXQ206" s="7"/>
      <c r="PXR206" s="49"/>
      <c r="PXS206" s="12"/>
      <c r="PXT206" s="18"/>
      <c r="PXU206" s="7"/>
      <c r="PXV206" s="49"/>
      <c r="PXW206" s="12"/>
      <c r="PXX206" s="18"/>
      <c r="PXY206" s="7"/>
      <c r="PXZ206" s="49"/>
      <c r="PYA206" s="12"/>
      <c r="PYB206" s="18"/>
      <c r="PYC206" s="7"/>
      <c r="PYD206" s="49"/>
      <c r="PYE206" s="12"/>
      <c r="PYF206" s="18"/>
      <c r="PYG206" s="7"/>
      <c r="PYH206" s="49"/>
      <c r="PYI206" s="12"/>
      <c r="PYJ206" s="18"/>
      <c r="PYK206" s="7"/>
      <c r="PYL206" s="49"/>
      <c r="PYM206" s="12"/>
      <c r="PYN206" s="18"/>
      <c r="PYO206" s="7"/>
      <c r="PYP206" s="49"/>
      <c r="PYQ206" s="12"/>
      <c r="PYR206" s="18"/>
      <c r="PYS206" s="7"/>
      <c r="PYT206" s="49"/>
      <c r="PYU206" s="12"/>
      <c r="PYV206" s="18"/>
      <c r="PYW206" s="7"/>
      <c r="PYX206" s="49"/>
      <c r="PYY206" s="12"/>
      <c r="PYZ206" s="18"/>
      <c r="PZA206" s="7"/>
      <c r="PZB206" s="49"/>
      <c r="PZC206" s="12"/>
      <c r="PZD206" s="18"/>
      <c r="PZE206" s="7"/>
      <c r="PZF206" s="49"/>
      <c r="PZG206" s="12"/>
      <c r="PZH206" s="18"/>
      <c r="PZI206" s="7"/>
      <c r="PZJ206" s="49"/>
      <c r="PZK206" s="12"/>
      <c r="PZL206" s="18"/>
      <c r="PZM206" s="7"/>
      <c r="PZN206" s="49"/>
      <c r="PZO206" s="12"/>
      <c r="PZP206" s="18"/>
      <c r="PZQ206" s="7"/>
      <c r="PZR206" s="49"/>
      <c r="PZS206" s="12"/>
      <c r="PZT206" s="18"/>
      <c r="PZU206" s="7"/>
      <c r="PZV206" s="49"/>
      <c r="PZW206" s="12"/>
      <c r="PZX206" s="18"/>
      <c r="PZY206" s="7"/>
      <c r="PZZ206" s="49"/>
      <c r="QAA206" s="12"/>
      <c r="QAB206" s="18"/>
      <c r="QAC206" s="7"/>
      <c r="QAD206" s="49"/>
      <c r="QAE206" s="12"/>
      <c r="QAF206" s="18"/>
      <c r="QAG206" s="7"/>
      <c r="QAH206" s="49"/>
      <c r="QAI206" s="12"/>
      <c r="QAJ206" s="18"/>
      <c r="QAK206" s="7"/>
      <c r="QAL206" s="49"/>
      <c r="QAM206" s="12"/>
      <c r="QAN206" s="18"/>
      <c r="QAO206" s="7"/>
      <c r="QAP206" s="49"/>
      <c r="QAQ206" s="12"/>
      <c r="QAR206" s="18"/>
      <c r="QAS206" s="7"/>
      <c r="QAT206" s="49"/>
      <c r="QAU206" s="12"/>
      <c r="QAV206" s="18"/>
      <c r="QAW206" s="7"/>
      <c r="QAX206" s="49"/>
      <c r="QAY206" s="12"/>
      <c r="QAZ206" s="18"/>
      <c r="QBA206" s="7"/>
      <c r="QBB206" s="49"/>
      <c r="QBC206" s="12"/>
      <c r="QBD206" s="18"/>
      <c r="QBE206" s="7"/>
      <c r="QBF206" s="49"/>
      <c r="QBG206" s="12"/>
      <c r="QBH206" s="18"/>
      <c r="QBI206" s="7"/>
      <c r="QBJ206" s="49"/>
      <c r="QBK206" s="12"/>
      <c r="QBL206" s="18"/>
      <c r="QBM206" s="7"/>
      <c r="QBN206" s="49"/>
      <c r="QBO206" s="12"/>
      <c r="QBP206" s="18"/>
      <c r="QBQ206" s="7"/>
      <c r="QBR206" s="49"/>
      <c r="QBS206" s="12"/>
      <c r="QBT206" s="18"/>
      <c r="QBU206" s="7"/>
      <c r="QBV206" s="49"/>
      <c r="QBW206" s="12"/>
      <c r="QBX206" s="18"/>
      <c r="QBY206" s="7"/>
      <c r="QBZ206" s="49"/>
      <c r="QCA206" s="12"/>
      <c r="QCB206" s="18"/>
      <c r="QCC206" s="7"/>
      <c r="QCD206" s="49"/>
      <c r="QCE206" s="12"/>
      <c r="QCF206" s="18"/>
      <c r="QCG206" s="7"/>
      <c r="QCH206" s="49"/>
      <c r="QCI206" s="12"/>
      <c r="QCJ206" s="18"/>
      <c r="QCK206" s="7"/>
      <c r="QCL206" s="49"/>
      <c r="QCM206" s="12"/>
      <c r="QCN206" s="18"/>
      <c r="QCO206" s="7"/>
      <c r="QCP206" s="49"/>
      <c r="QCQ206" s="12"/>
      <c r="QCR206" s="18"/>
      <c r="QCS206" s="7"/>
      <c r="QCT206" s="49"/>
      <c r="QCU206" s="12"/>
      <c r="QCV206" s="18"/>
      <c r="QCW206" s="7"/>
      <c r="QCX206" s="49"/>
      <c r="QCY206" s="12"/>
      <c r="QCZ206" s="18"/>
      <c r="QDA206" s="7"/>
      <c r="QDB206" s="49"/>
      <c r="QDC206" s="12"/>
      <c r="QDD206" s="18"/>
      <c r="QDE206" s="7"/>
      <c r="QDF206" s="49"/>
      <c r="QDG206" s="12"/>
      <c r="QDH206" s="18"/>
      <c r="QDI206" s="7"/>
      <c r="QDJ206" s="49"/>
      <c r="QDK206" s="12"/>
      <c r="QDL206" s="18"/>
      <c r="QDM206" s="7"/>
      <c r="QDN206" s="49"/>
      <c r="QDO206" s="12"/>
      <c r="QDP206" s="18"/>
      <c r="QDQ206" s="7"/>
      <c r="QDR206" s="49"/>
      <c r="QDS206" s="12"/>
      <c r="QDT206" s="18"/>
      <c r="QDU206" s="7"/>
      <c r="QDV206" s="49"/>
      <c r="QDW206" s="12"/>
      <c r="QDX206" s="18"/>
      <c r="QDY206" s="7"/>
      <c r="QDZ206" s="49"/>
      <c r="QEA206" s="12"/>
      <c r="QEB206" s="18"/>
      <c r="QEC206" s="7"/>
      <c r="QED206" s="49"/>
      <c r="QEE206" s="12"/>
      <c r="QEF206" s="18"/>
      <c r="QEG206" s="7"/>
      <c r="QEH206" s="49"/>
      <c r="QEI206" s="12"/>
      <c r="QEJ206" s="18"/>
      <c r="QEK206" s="7"/>
      <c r="QEL206" s="49"/>
      <c r="QEM206" s="12"/>
      <c r="QEN206" s="18"/>
      <c r="QEO206" s="7"/>
      <c r="QEP206" s="49"/>
      <c r="QEQ206" s="12"/>
      <c r="QER206" s="18"/>
      <c r="QES206" s="7"/>
      <c r="QET206" s="49"/>
      <c r="QEU206" s="12"/>
      <c r="QEV206" s="18"/>
      <c r="QEW206" s="7"/>
      <c r="QEX206" s="49"/>
      <c r="QEY206" s="12"/>
      <c r="QEZ206" s="18"/>
      <c r="QFA206" s="7"/>
      <c r="QFB206" s="49"/>
      <c r="QFC206" s="12"/>
      <c r="QFD206" s="18"/>
      <c r="QFE206" s="7"/>
      <c r="QFF206" s="49"/>
      <c r="QFG206" s="12"/>
      <c r="QFH206" s="18"/>
      <c r="QFI206" s="7"/>
      <c r="QFJ206" s="49"/>
      <c r="QFK206" s="12"/>
      <c r="QFL206" s="18"/>
      <c r="QFM206" s="7"/>
      <c r="QFN206" s="49"/>
      <c r="QFO206" s="12"/>
      <c r="QFP206" s="18"/>
      <c r="QFQ206" s="7"/>
      <c r="QFR206" s="49"/>
      <c r="QFS206" s="12"/>
      <c r="QFT206" s="18"/>
      <c r="QFU206" s="7"/>
      <c r="QFV206" s="49"/>
      <c r="QFW206" s="12"/>
      <c r="QFX206" s="18"/>
      <c r="QFY206" s="7"/>
      <c r="QFZ206" s="49"/>
      <c r="QGA206" s="12"/>
      <c r="QGB206" s="18"/>
      <c r="QGC206" s="7"/>
      <c r="QGD206" s="49"/>
      <c r="QGE206" s="12"/>
      <c r="QGF206" s="18"/>
      <c r="QGG206" s="7"/>
      <c r="QGH206" s="49"/>
      <c r="QGI206" s="12"/>
      <c r="QGJ206" s="18"/>
      <c r="QGK206" s="7"/>
      <c r="QGL206" s="49"/>
      <c r="QGM206" s="12"/>
      <c r="QGN206" s="18"/>
      <c r="QGO206" s="7"/>
      <c r="QGP206" s="49"/>
      <c r="QGQ206" s="12"/>
      <c r="QGR206" s="18"/>
      <c r="QGS206" s="7"/>
      <c r="QGT206" s="49"/>
      <c r="QGU206" s="12"/>
      <c r="QGV206" s="18"/>
      <c r="QGW206" s="7"/>
      <c r="QGX206" s="49"/>
      <c r="QGY206" s="12"/>
      <c r="QGZ206" s="18"/>
      <c r="QHA206" s="7"/>
      <c r="QHB206" s="49"/>
      <c r="QHC206" s="12"/>
      <c r="QHD206" s="18"/>
      <c r="QHE206" s="7"/>
      <c r="QHF206" s="49"/>
      <c r="QHG206" s="12"/>
      <c r="QHH206" s="18"/>
      <c r="QHI206" s="7"/>
      <c r="QHJ206" s="49"/>
      <c r="QHK206" s="12"/>
      <c r="QHL206" s="18"/>
      <c r="QHM206" s="7"/>
      <c r="QHN206" s="49"/>
      <c r="QHO206" s="12"/>
      <c r="QHP206" s="18"/>
      <c r="QHQ206" s="7"/>
      <c r="QHR206" s="49"/>
      <c r="QHS206" s="12"/>
      <c r="QHT206" s="18"/>
      <c r="QHU206" s="7"/>
      <c r="QHV206" s="49"/>
      <c r="QHW206" s="12"/>
      <c r="QHX206" s="18"/>
      <c r="QHY206" s="7"/>
      <c r="QHZ206" s="49"/>
      <c r="QIA206" s="12"/>
      <c r="QIB206" s="18"/>
      <c r="QIC206" s="7"/>
      <c r="QID206" s="49"/>
      <c r="QIE206" s="12"/>
      <c r="QIF206" s="18"/>
      <c r="QIG206" s="7"/>
      <c r="QIH206" s="49"/>
      <c r="QII206" s="12"/>
      <c r="QIJ206" s="18"/>
      <c r="QIK206" s="7"/>
      <c r="QIL206" s="49"/>
      <c r="QIM206" s="12"/>
      <c r="QIN206" s="18"/>
      <c r="QIO206" s="7"/>
      <c r="QIP206" s="49"/>
      <c r="QIQ206" s="12"/>
      <c r="QIR206" s="18"/>
      <c r="QIS206" s="7"/>
      <c r="QIT206" s="49"/>
      <c r="QIU206" s="12"/>
      <c r="QIV206" s="18"/>
      <c r="QIW206" s="7"/>
      <c r="QIX206" s="49"/>
      <c r="QIY206" s="12"/>
      <c r="QIZ206" s="18"/>
      <c r="QJA206" s="7"/>
      <c r="QJB206" s="49"/>
      <c r="QJC206" s="12"/>
      <c r="QJD206" s="18"/>
      <c r="QJE206" s="7"/>
      <c r="QJF206" s="49"/>
      <c r="QJG206" s="12"/>
      <c r="QJH206" s="18"/>
      <c r="QJI206" s="7"/>
      <c r="QJJ206" s="49"/>
      <c r="QJK206" s="12"/>
      <c r="QJL206" s="18"/>
      <c r="QJM206" s="7"/>
      <c r="QJN206" s="49"/>
      <c r="QJO206" s="12"/>
      <c r="QJP206" s="18"/>
      <c r="QJQ206" s="7"/>
      <c r="QJR206" s="49"/>
      <c r="QJS206" s="12"/>
      <c r="QJT206" s="18"/>
      <c r="QJU206" s="7"/>
      <c r="QJV206" s="49"/>
      <c r="QJW206" s="12"/>
      <c r="QJX206" s="18"/>
      <c r="QJY206" s="7"/>
      <c r="QJZ206" s="49"/>
      <c r="QKA206" s="12"/>
      <c r="QKB206" s="18"/>
      <c r="QKC206" s="7"/>
      <c r="QKD206" s="49"/>
      <c r="QKE206" s="12"/>
      <c r="QKF206" s="18"/>
      <c r="QKG206" s="7"/>
      <c r="QKH206" s="49"/>
      <c r="QKI206" s="12"/>
      <c r="QKJ206" s="18"/>
      <c r="QKK206" s="7"/>
      <c r="QKL206" s="49"/>
      <c r="QKM206" s="12"/>
      <c r="QKN206" s="18"/>
      <c r="QKO206" s="7"/>
      <c r="QKP206" s="49"/>
      <c r="QKQ206" s="12"/>
      <c r="QKR206" s="18"/>
      <c r="QKS206" s="7"/>
      <c r="QKT206" s="49"/>
      <c r="QKU206" s="12"/>
      <c r="QKV206" s="18"/>
      <c r="QKW206" s="7"/>
      <c r="QKX206" s="49"/>
      <c r="QKY206" s="12"/>
      <c r="QKZ206" s="18"/>
      <c r="QLA206" s="7"/>
      <c r="QLB206" s="49"/>
      <c r="QLC206" s="12"/>
      <c r="QLD206" s="18"/>
      <c r="QLE206" s="7"/>
      <c r="QLF206" s="49"/>
      <c r="QLG206" s="12"/>
      <c r="QLH206" s="18"/>
      <c r="QLI206" s="7"/>
      <c r="QLJ206" s="49"/>
      <c r="QLK206" s="12"/>
      <c r="QLL206" s="18"/>
      <c r="QLM206" s="7"/>
      <c r="QLN206" s="49"/>
      <c r="QLO206" s="12"/>
      <c r="QLP206" s="18"/>
      <c r="QLQ206" s="7"/>
      <c r="QLR206" s="49"/>
      <c r="QLS206" s="12"/>
      <c r="QLT206" s="18"/>
      <c r="QLU206" s="7"/>
      <c r="QLV206" s="49"/>
      <c r="QLW206" s="12"/>
      <c r="QLX206" s="18"/>
      <c r="QLY206" s="7"/>
      <c r="QLZ206" s="49"/>
      <c r="QMA206" s="12"/>
      <c r="QMB206" s="18"/>
      <c r="QMC206" s="7"/>
      <c r="QMD206" s="49"/>
      <c r="QME206" s="12"/>
      <c r="QMF206" s="18"/>
      <c r="QMG206" s="7"/>
      <c r="QMH206" s="49"/>
      <c r="QMI206" s="12"/>
      <c r="QMJ206" s="18"/>
      <c r="QMK206" s="7"/>
      <c r="QML206" s="49"/>
      <c r="QMM206" s="12"/>
      <c r="QMN206" s="18"/>
      <c r="QMO206" s="7"/>
      <c r="QMP206" s="49"/>
      <c r="QMQ206" s="12"/>
      <c r="QMR206" s="18"/>
      <c r="QMS206" s="7"/>
      <c r="QMT206" s="49"/>
      <c r="QMU206" s="12"/>
      <c r="QMV206" s="18"/>
      <c r="QMW206" s="7"/>
      <c r="QMX206" s="49"/>
      <c r="QMY206" s="12"/>
      <c r="QMZ206" s="18"/>
      <c r="QNA206" s="7"/>
      <c r="QNB206" s="49"/>
      <c r="QNC206" s="12"/>
      <c r="QND206" s="18"/>
      <c r="QNE206" s="7"/>
      <c r="QNF206" s="49"/>
      <c r="QNG206" s="12"/>
      <c r="QNH206" s="18"/>
      <c r="QNI206" s="7"/>
      <c r="QNJ206" s="49"/>
      <c r="QNK206" s="12"/>
      <c r="QNL206" s="18"/>
      <c r="QNM206" s="7"/>
      <c r="QNN206" s="49"/>
      <c r="QNO206" s="12"/>
      <c r="QNP206" s="18"/>
      <c r="QNQ206" s="7"/>
      <c r="QNR206" s="49"/>
      <c r="QNS206" s="12"/>
      <c r="QNT206" s="18"/>
      <c r="QNU206" s="7"/>
      <c r="QNV206" s="49"/>
      <c r="QNW206" s="12"/>
      <c r="QNX206" s="18"/>
      <c r="QNY206" s="7"/>
      <c r="QNZ206" s="49"/>
      <c r="QOA206" s="12"/>
      <c r="QOB206" s="18"/>
      <c r="QOC206" s="7"/>
      <c r="QOD206" s="49"/>
      <c r="QOE206" s="12"/>
      <c r="QOF206" s="18"/>
      <c r="QOG206" s="7"/>
      <c r="QOH206" s="49"/>
      <c r="QOI206" s="12"/>
      <c r="QOJ206" s="18"/>
      <c r="QOK206" s="7"/>
      <c r="QOL206" s="49"/>
      <c r="QOM206" s="12"/>
      <c r="QON206" s="18"/>
      <c r="QOO206" s="7"/>
      <c r="QOP206" s="49"/>
      <c r="QOQ206" s="12"/>
      <c r="QOR206" s="18"/>
      <c r="QOS206" s="7"/>
      <c r="QOT206" s="49"/>
      <c r="QOU206" s="12"/>
      <c r="QOV206" s="18"/>
      <c r="QOW206" s="7"/>
      <c r="QOX206" s="49"/>
      <c r="QOY206" s="12"/>
      <c r="QOZ206" s="18"/>
      <c r="QPA206" s="7"/>
      <c r="QPB206" s="49"/>
      <c r="QPC206" s="12"/>
      <c r="QPD206" s="18"/>
      <c r="QPE206" s="7"/>
      <c r="QPF206" s="49"/>
      <c r="QPG206" s="12"/>
      <c r="QPH206" s="18"/>
      <c r="QPI206" s="7"/>
      <c r="QPJ206" s="49"/>
      <c r="QPK206" s="12"/>
      <c r="QPL206" s="18"/>
      <c r="QPM206" s="7"/>
      <c r="QPN206" s="49"/>
      <c r="QPO206" s="12"/>
      <c r="QPP206" s="18"/>
      <c r="QPQ206" s="7"/>
      <c r="QPR206" s="49"/>
      <c r="QPS206" s="12"/>
      <c r="QPT206" s="18"/>
      <c r="QPU206" s="7"/>
      <c r="QPV206" s="49"/>
      <c r="QPW206" s="12"/>
      <c r="QPX206" s="18"/>
      <c r="QPY206" s="7"/>
      <c r="QPZ206" s="49"/>
      <c r="QQA206" s="12"/>
      <c r="QQB206" s="18"/>
      <c r="QQC206" s="7"/>
      <c r="QQD206" s="49"/>
      <c r="QQE206" s="12"/>
      <c r="QQF206" s="18"/>
      <c r="QQG206" s="7"/>
      <c r="QQH206" s="49"/>
      <c r="QQI206" s="12"/>
      <c r="QQJ206" s="18"/>
      <c r="QQK206" s="7"/>
      <c r="QQL206" s="49"/>
      <c r="QQM206" s="12"/>
      <c r="QQN206" s="18"/>
      <c r="QQO206" s="7"/>
      <c r="QQP206" s="49"/>
      <c r="QQQ206" s="12"/>
      <c r="QQR206" s="18"/>
      <c r="QQS206" s="7"/>
      <c r="QQT206" s="49"/>
      <c r="QQU206" s="12"/>
      <c r="QQV206" s="18"/>
      <c r="QQW206" s="7"/>
      <c r="QQX206" s="49"/>
      <c r="QQY206" s="12"/>
      <c r="QQZ206" s="18"/>
      <c r="QRA206" s="7"/>
      <c r="QRB206" s="49"/>
      <c r="QRC206" s="12"/>
      <c r="QRD206" s="18"/>
      <c r="QRE206" s="7"/>
      <c r="QRF206" s="49"/>
      <c r="QRG206" s="12"/>
      <c r="QRH206" s="18"/>
      <c r="QRI206" s="7"/>
      <c r="QRJ206" s="49"/>
      <c r="QRK206" s="12"/>
      <c r="QRL206" s="18"/>
      <c r="QRM206" s="7"/>
      <c r="QRN206" s="49"/>
      <c r="QRO206" s="12"/>
      <c r="QRP206" s="18"/>
      <c r="QRQ206" s="7"/>
      <c r="QRR206" s="49"/>
      <c r="QRS206" s="12"/>
      <c r="QRT206" s="18"/>
      <c r="QRU206" s="7"/>
      <c r="QRV206" s="49"/>
      <c r="QRW206" s="12"/>
      <c r="QRX206" s="18"/>
      <c r="QRY206" s="7"/>
      <c r="QRZ206" s="49"/>
      <c r="QSA206" s="12"/>
      <c r="QSB206" s="18"/>
      <c r="QSC206" s="7"/>
      <c r="QSD206" s="49"/>
      <c r="QSE206" s="12"/>
      <c r="QSF206" s="18"/>
      <c r="QSG206" s="7"/>
      <c r="QSH206" s="49"/>
      <c r="QSI206" s="12"/>
      <c r="QSJ206" s="18"/>
      <c r="QSK206" s="7"/>
      <c r="QSL206" s="49"/>
      <c r="QSM206" s="12"/>
      <c r="QSN206" s="18"/>
      <c r="QSO206" s="7"/>
      <c r="QSP206" s="49"/>
      <c r="QSQ206" s="12"/>
      <c r="QSR206" s="18"/>
      <c r="QSS206" s="7"/>
      <c r="QST206" s="49"/>
      <c r="QSU206" s="12"/>
      <c r="QSV206" s="18"/>
      <c r="QSW206" s="7"/>
      <c r="QSX206" s="49"/>
      <c r="QSY206" s="12"/>
      <c r="QSZ206" s="18"/>
      <c r="QTA206" s="7"/>
      <c r="QTB206" s="49"/>
      <c r="QTC206" s="12"/>
      <c r="QTD206" s="18"/>
      <c r="QTE206" s="7"/>
      <c r="QTF206" s="49"/>
      <c r="QTG206" s="12"/>
      <c r="QTH206" s="18"/>
      <c r="QTI206" s="7"/>
      <c r="QTJ206" s="49"/>
      <c r="QTK206" s="12"/>
      <c r="QTL206" s="18"/>
      <c r="QTM206" s="7"/>
      <c r="QTN206" s="49"/>
      <c r="QTO206" s="12"/>
      <c r="QTP206" s="18"/>
      <c r="QTQ206" s="7"/>
      <c r="QTR206" s="49"/>
      <c r="QTS206" s="12"/>
      <c r="QTT206" s="18"/>
      <c r="QTU206" s="7"/>
      <c r="QTV206" s="49"/>
      <c r="QTW206" s="12"/>
      <c r="QTX206" s="18"/>
      <c r="QTY206" s="7"/>
      <c r="QTZ206" s="49"/>
      <c r="QUA206" s="12"/>
      <c r="QUB206" s="18"/>
      <c r="QUC206" s="7"/>
      <c r="QUD206" s="49"/>
      <c r="QUE206" s="12"/>
      <c r="QUF206" s="18"/>
      <c r="QUG206" s="7"/>
      <c r="QUH206" s="49"/>
      <c r="QUI206" s="12"/>
      <c r="QUJ206" s="18"/>
      <c r="QUK206" s="7"/>
      <c r="QUL206" s="49"/>
      <c r="QUM206" s="12"/>
      <c r="QUN206" s="18"/>
      <c r="QUO206" s="7"/>
      <c r="QUP206" s="49"/>
      <c r="QUQ206" s="12"/>
      <c r="QUR206" s="18"/>
      <c r="QUS206" s="7"/>
      <c r="QUT206" s="49"/>
      <c r="QUU206" s="12"/>
      <c r="QUV206" s="18"/>
      <c r="QUW206" s="7"/>
      <c r="QUX206" s="49"/>
      <c r="QUY206" s="12"/>
      <c r="QUZ206" s="18"/>
      <c r="QVA206" s="7"/>
      <c r="QVB206" s="49"/>
      <c r="QVC206" s="12"/>
      <c r="QVD206" s="18"/>
      <c r="QVE206" s="7"/>
      <c r="QVF206" s="49"/>
      <c r="QVG206" s="12"/>
      <c r="QVH206" s="18"/>
      <c r="QVI206" s="7"/>
      <c r="QVJ206" s="49"/>
      <c r="QVK206" s="12"/>
      <c r="QVL206" s="18"/>
      <c r="QVM206" s="7"/>
      <c r="QVN206" s="49"/>
      <c r="QVO206" s="12"/>
      <c r="QVP206" s="18"/>
      <c r="QVQ206" s="7"/>
      <c r="QVR206" s="49"/>
      <c r="QVS206" s="12"/>
      <c r="QVT206" s="18"/>
      <c r="QVU206" s="7"/>
      <c r="QVV206" s="49"/>
      <c r="QVW206" s="12"/>
      <c r="QVX206" s="18"/>
      <c r="QVY206" s="7"/>
      <c r="QVZ206" s="49"/>
      <c r="QWA206" s="12"/>
      <c r="QWB206" s="18"/>
      <c r="QWC206" s="7"/>
      <c r="QWD206" s="49"/>
      <c r="QWE206" s="12"/>
      <c r="QWF206" s="18"/>
      <c r="QWG206" s="7"/>
      <c r="QWH206" s="49"/>
      <c r="QWI206" s="12"/>
      <c r="QWJ206" s="18"/>
      <c r="QWK206" s="7"/>
      <c r="QWL206" s="49"/>
      <c r="QWM206" s="12"/>
      <c r="QWN206" s="18"/>
      <c r="QWO206" s="7"/>
      <c r="QWP206" s="49"/>
      <c r="QWQ206" s="12"/>
      <c r="QWR206" s="18"/>
      <c r="QWS206" s="7"/>
      <c r="QWT206" s="49"/>
      <c r="QWU206" s="12"/>
      <c r="QWV206" s="18"/>
      <c r="QWW206" s="7"/>
      <c r="QWX206" s="49"/>
      <c r="QWY206" s="12"/>
      <c r="QWZ206" s="18"/>
      <c r="QXA206" s="7"/>
      <c r="QXB206" s="49"/>
      <c r="QXC206" s="12"/>
      <c r="QXD206" s="18"/>
      <c r="QXE206" s="7"/>
      <c r="QXF206" s="49"/>
      <c r="QXG206" s="12"/>
      <c r="QXH206" s="18"/>
      <c r="QXI206" s="7"/>
      <c r="QXJ206" s="49"/>
      <c r="QXK206" s="12"/>
      <c r="QXL206" s="18"/>
      <c r="QXM206" s="7"/>
      <c r="QXN206" s="49"/>
      <c r="QXO206" s="12"/>
      <c r="QXP206" s="18"/>
      <c r="QXQ206" s="7"/>
      <c r="QXR206" s="49"/>
      <c r="QXS206" s="12"/>
      <c r="QXT206" s="18"/>
      <c r="QXU206" s="7"/>
      <c r="QXV206" s="49"/>
      <c r="QXW206" s="12"/>
      <c r="QXX206" s="18"/>
      <c r="QXY206" s="7"/>
      <c r="QXZ206" s="49"/>
      <c r="QYA206" s="12"/>
      <c r="QYB206" s="18"/>
      <c r="QYC206" s="7"/>
      <c r="QYD206" s="49"/>
      <c r="QYE206" s="12"/>
      <c r="QYF206" s="18"/>
      <c r="QYG206" s="7"/>
      <c r="QYH206" s="49"/>
      <c r="QYI206" s="12"/>
      <c r="QYJ206" s="18"/>
      <c r="QYK206" s="7"/>
      <c r="QYL206" s="49"/>
      <c r="QYM206" s="12"/>
      <c r="QYN206" s="18"/>
      <c r="QYO206" s="7"/>
      <c r="QYP206" s="49"/>
      <c r="QYQ206" s="12"/>
      <c r="QYR206" s="18"/>
      <c r="QYS206" s="7"/>
      <c r="QYT206" s="49"/>
      <c r="QYU206" s="12"/>
      <c r="QYV206" s="18"/>
      <c r="QYW206" s="7"/>
      <c r="QYX206" s="49"/>
      <c r="QYY206" s="12"/>
      <c r="QYZ206" s="18"/>
      <c r="QZA206" s="7"/>
      <c r="QZB206" s="49"/>
      <c r="QZC206" s="12"/>
      <c r="QZD206" s="18"/>
      <c r="QZE206" s="7"/>
      <c r="QZF206" s="49"/>
      <c r="QZG206" s="12"/>
      <c r="QZH206" s="18"/>
      <c r="QZI206" s="7"/>
      <c r="QZJ206" s="49"/>
      <c r="QZK206" s="12"/>
      <c r="QZL206" s="18"/>
      <c r="QZM206" s="7"/>
      <c r="QZN206" s="49"/>
      <c r="QZO206" s="12"/>
      <c r="QZP206" s="18"/>
      <c r="QZQ206" s="7"/>
      <c r="QZR206" s="49"/>
      <c r="QZS206" s="12"/>
      <c r="QZT206" s="18"/>
      <c r="QZU206" s="7"/>
      <c r="QZV206" s="49"/>
      <c r="QZW206" s="12"/>
      <c r="QZX206" s="18"/>
      <c r="QZY206" s="7"/>
      <c r="QZZ206" s="49"/>
      <c r="RAA206" s="12"/>
      <c r="RAB206" s="18"/>
      <c r="RAC206" s="7"/>
      <c r="RAD206" s="49"/>
      <c r="RAE206" s="12"/>
      <c r="RAF206" s="18"/>
      <c r="RAG206" s="7"/>
      <c r="RAH206" s="49"/>
      <c r="RAI206" s="12"/>
      <c r="RAJ206" s="18"/>
      <c r="RAK206" s="7"/>
      <c r="RAL206" s="49"/>
      <c r="RAM206" s="12"/>
      <c r="RAN206" s="18"/>
      <c r="RAO206" s="7"/>
      <c r="RAP206" s="49"/>
      <c r="RAQ206" s="12"/>
      <c r="RAR206" s="18"/>
      <c r="RAS206" s="7"/>
      <c r="RAT206" s="49"/>
      <c r="RAU206" s="12"/>
      <c r="RAV206" s="18"/>
      <c r="RAW206" s="7"/>
      <c r="RAX206" s="49"/>
      <c r="RAY206" s="12"/>
      <c r="RAZ206" s="18"/>
      <c r="RBA206" s="7"/>
      <c r="RBB206" s="49"/>
      <c r="RBC206" s="12"/>
      <c r="RBD206" s="18"/>
      <c r="RBE206" s="7"/>
      <c r="RBF206" s="49"/>
      <c r="RBG206" s="12"/>
      <c r="RBH206" s="18"/>
      <c r="RBI206" s="7"/>
      <c r="RBJ206" s="49"/>
      <c r="RBK206" s="12"/>
      <c r="RBL206" s="18"/>
      <c r="RBM206" s="7"/>
      <c r="RBN206" s="49"/>
      <c r="RBO206" s="12"/>
      <c r="RBP206" s="18"/>
      <c r="RBQ206" s="7"/>
      <c r="RBR206" s="49"/>
      <c r="RBS206" s="12"/>
      <c r="RBT206" s="18"/>
      <c r="RBU206" s="7"/>
      <c r="RBV206" s="49"/>
      <c r="RBW206" s="12"/>
      <c r="RBX206" s="18"/>
      <c r="RBY206" s="7"/>
      <c r="RBZ206" s="49"/>
      <c r="RCA206" s="12"/>
      <c r="RCB206" s="18"/>
      <c r="RCC206" s="7"/>
      <c r="RCD206" s="49"/>
      <c r="RCE206" s="12"/>
      <c r="RCF206" s="18"/>
      <c r="RCG206" s="7"/>
      <c r="RCH206" s="49"/>
      <c r="RCI206" s="12"/>
      <c r="RCJ206" s="18"/>
      <c r="RCK206" s="7"/>
      <c r="RCL206" s="49"/>
      <c r="RCM206" s="12"/>
      <c r="RCN206" s="18"/>
      <c r="RCO206" s="7"/>
      <c r="RCP206" s="49"/>
      <c r="RCQ206" s="12"/>
      <c r="RCR206" s="18"/>
      <c r="RCS206" s="7"/>
      <c r="RCT206" s="49"/>
      <c r="RCU206" s="12"/>
      <c r="RCV206" s="18"/>
      <c r="RCW206" s="7"/>
      <c r="RCX206" s="49"/>
      <c r="RCY206" s="12"/>
      <c r="RCZ206" s="18"/>
      <c r="RDA206" s="7"/>
      <c r="RDB206" s="49"/>
      <c r="RDC206" s="12"/>
      <c r="RDD206" s="18"/>
      <c r="RDE206" s="7"/>
      <c r="RDF206" s="49"/>
      <c r="RDG206" s="12"/>
      <c r="RDH206" s="18"/>
      <c r="RDI206" s="7"/>
      <c r="RDJ206" s="49"/>
      <c r="RDK206" s="12"/>
      <c r="RDL206" s="18"/>
      <c r="RDM206" s="7"/>
      <c r="RDN206" s="49"/>
      <c r="RDO206" s="12"/>
      <c r="RDP206" s="18"/>
      <c r="RDQ206" s="7"/>
      <c r="RDR206" s="49"/>
      <c r="RDS206" s="12"/>
      <c r="RDT206" s="18"/>
      <c r="RDU206" s="7"/>
      <c r="RDV206" s="49"/>
      <c r="RDW206" s="12"/>
      <c r="RDX206" s="18"/>
      <c r="RDY206" s="7"/>
      <c r="RDZ206" s="49"/>
      <c r="REA206" s="12"/>
      <c r="REB206" s="18"/>
      <c r="REC206" s="7"/>
      <c r="RED206" s="49"/>
      <c r="REE206" s="12"/>
      <c r="REF206" s="18"/>
      <c r="REG206" s="7"/>
      <c r="REH206" s="49"/>
      <c r="REI206" s="12"/>
      <c r="REJ206" s="18"/>
      <c r="REK206" s="7"/>
      <c r="REL206" s="49"/>
      <c r="REM206" s="12"/>
      <c r="REN206" s="18"/>
      <c r="REO206" s="7"/>
      <c r="REP206" s="49"/>
      <c r="REQ206" s="12"/>
      <c r="RER206" s="18"/>
      <c r="RES206" s="7"/>
      <c r="RET206" s="49"/>
      <c r="REU206" s="12"/>
      <c r="REV206" s="18"/>
      <c r="REW206" s="7"/>
      <c r="REX206" s="49"/>
      <c r="REY206" s="12"/>
      <c r="REZ206" s="18"/>
      <c r="RFA206" s="7"/>
      <c r="RFB206" s="49"/>
      <c r="RFC206" s="12"/>
      <c r="RFD206" s="18"/>
      <c r="RFE206" s="7"/>
      <c r="RFF206" s="49"/>
      <c r="RFG206" s="12"/>
      <c r="RFH206" s="18"/>
      <c r="RFI206" s="7"/>
      <c r="RFJ206" s="49"/>
      <c r="RFK206" s="12"/>
      <c r="RFL206" s="18"/>
      <c r="RFM206" s="7"/>
      <c r="RFN206" s="49"/>
      <c r="RFO206" s="12"/>
      <c r="RFP206" s="18"/>
      <c r="RFQ206" s="7"/>
      <c r="RFR206" s="49"/>
      <c r="RFS206" s="12"/>
      <c r="RFT206" s="18"/>
      <c r="RFU206" s="7"/>
      <c r="RFV206" s="49"/>
      <c r="RFW206" s="12"/>
      <c r="RFX206" s="18"/>
      <c r="RFY206" s="7"/>
      <c r="RFZ206" s="49"/>
      <c r="RGA206" s="12"/>
      <c r="RGB206" s="18"/>
      <c r="RGC206" s="7"/>
      <c r="RGD206" s="49"/>
      <c r="RGE206" s="12"/>
      <c r="RGF206" s="18"/>
      <c r="RGG206" s="7"/>
      <c r="RGH206" s="49"/>
      <c r="RGI206" s="12"/>
      <c r="RGJ206" s="18"/>
      <c r="RGK206" s="7"/>
      <c r="RGL206" s="49"/>
      <c r="RGM206" s="12"/>
      <c r="RGN206" s="18"/>
      <c r="RGO206" s="7"/>
      <c r="RGP206" s="49"/>
      <c r="RGQ206" s="12"/>
      <c r="RGR206" s="18"/>
      <c r="RGS206" s="7"/>
      <c r="RGT206" s="49"/>
      <c r="RGU206" s="12"/>
      <c r="RGV206" s="18"/>
      <c r="RGW206" s="7"/>
      <c r="RGX206" s="49"/>
      <c r="RGY206" s="12"/>
      <c r="RGZ206" s="18"/>
      <c r="RHA206" s="7"/>
      <c r="RHB206" s="49"/>
      <c r="RHC206" s="12"/>
      <c r="RHD206" s="18"/>
      <c r="RHE206" s="7"/>
      <c r="RHF206" s="49"/>
      <c r="RHG206" s="12"/>
      <c r="RHH206" s="18"/>
      <c r="RHI206" s="7"/>
      <c r="RHJ206" s="49"/>
      <c r="RHK206" s="12"/>
      <c r="RHL206" s="18"/>
      <c r="RHM206" s="7"/>
      <c r="RHN206" s="49"/>
      <c r="RHO206" s="12"/>
      <c r="RHP206" s="18"/>
      <c r="RHQ206" s="7"/>
      <c r="RHR206" s="49"/>
      <c r="RHS206" s="12"/>
      <c r="RHT206" s="18"/>
      <c r="RHU206" s="7"/>
      <c r="RHV206" s="49"/>
      <c r="RHW206" s="12"/>
      <c r="RHX206" s="18"/>
      <c r="RHY206" s="7"/>
      <c r="RHZ206" s="49"/>
      <c r="RIA206" s="12"/>
      <c r="RIB206" s="18"/>
      <c r="RIC206" s="7"/>
      <c r="RID206" s="49"/>
      <c r="RIE206" s="12"/>
      <c r="RIF206" s="18"/>
      <c r="RIG206" s="7"/>
      <c r="RIH206" s="49"/>
      <c r="RII206" s="12"/>
      <c r="RIJ206" s="18"/>
      <c r="RIK206" s="7"/>
      <c r="RIL206" s="49"/>
      <c r="RIM206" s="12"/>
      <c r="RIN206" s="18"/>
      <c r="RIO206" s="7"/>
      <c r="RIP206" s="49"/>
      <c r="RIQ206" s="12"/>
      <c r="RIR206" s="18"/>
      <c r="RIS206" s="7"/>
      <c r="RIT206" s="49"/>
      <c r="RIU206" s="12"/>
      <c r="RIV206" s="18"/>
      <c r="RIW206" s="7"/>
      <c r="RIX206" s="49"/>
      <c r="RIY206" s="12"/>
      <c r="RIZ206" s="18"/>
      <c r="RJA206" s="7"/>
      <c r="RJB206" s="49"/>
      <c r="RJC206" s="12"/>
      <c r="RJD206" s="18"/>
      <c r="RJE206" s="7"/>
      <c r="RJF206" s="49"/>
      <c r="RJG206" s="12"/>
      <c r="RJH206" s="18"/>
      <c r="RJI206" s="7"/>
      <c r="RJJ206" s="49"/>
      <c r="RJK206" s="12"/>
      <c r="RJL206" s="18"/>
      <c r="RJM206" s="7"/>
      <c r="RJN206" s="49"/>
      <c r="RJO206" s="12"/>
      <c r="RJP206" s="18"/>
      <c r="RJQ206" s="7"/>
      <c r="RJR206" s="49"/>
      <c r="RJS206" s="12"/>
      <c r="RJT206" s="18"/>
      <c r="RJU206" s="7"/>
      <c r="RJV206" s="49"/>
      <c r="RJW206" s="12"/>
      <c r="RJX206" s="18"/>
      <c r="RJY206" s="7"/>
      <c r="RJZ206" s="49"/>
      <c r="RKA206" s="12"/>
      <c r="RKB206" s="18"/>
      <c r="RKC206" s="7"/>
      <c r="RKD206" s="49"/>
      <c r="RKE206" s="12"/>
      <c r="RKF206" s="18"/>
      <c r="RKG206" s="7"/>
      <c r="RKH206" s="49"/>
      <c r="RKI206" s="12"/>
      <c r="RKJ206" s="18"/>
      <c r="RKK206" s="7"/>
      <c r="RKL206" s="49"/>
      <c r="RKM206" s="12"/>
      <c r="RKN206" s="18"/>
      <c r="RKO206" s="7"/>
      <c r="RKP206" s="49"/>
      <c r="RKQ206" s="12"/>
      <c r="RKR206" s="18"/>
      <c r="RKS206" s="7"/>
      <c r="RKT206" s="49"/>
      <c r="RKU206" s="12"/>
      <c r="RKV206" s="18"/>
      <c r="RKW206" s="7"/>
      <c r="RKX206" s="49"/>
      <c r="RKY206" s="12"/>
      <c r="RKZ206" s="18"/>
      <c r="RLA206" s="7"/>
      <c r="RLB206" s="49"/>
      <c r="RLC206" s="12"/>
      <c r="RLD206" s="18"/>
      <c r="RLE206" s="7"/>
      <c r="RLF206" s="49"/>
      <c r="RLG206" s="12"/>
      <c r="RLH206" s="18"/>
      <c r="RLI206" s="7"/>
      <c r="RLJ206" s="49"/>
      <c r="RLK206" s="12"/>
      <c r="RLL206" s="18"/>
      <c r="RLM206" s="7"/>
      <c r="RLN206" s="49"/>
      <c r="RLO206" s="12"/>
      <c r="RLP206" s="18"/>
      <c r="RLQ206" s="7"/>
      <c r="RLR206" s="49"/>
      <c r="RLS206" s="12"/>
      <c r="RLT206" s="18"/>
      <c r="RLU206" s="7"/>
      <c r="RLV206" s="49"/>
      <c r="RLW206" s="12"/>
      <c r="RLX206" s="18"/>
      <c r="RLY206" s="7"/>
      <c r="RLZ206" s="49"/>
      <c r="RMA206" s="12"/>
      <c r="RMB206" s="18"/>
      <c r="RMC206" s="7"/>
      <c r="RMD206" s="49"/>
      <c r="RME206" s="12"/>
      <c r="RMF206" s="18"/>
      <c r="RMG206" s="7"/>
      <c r="RMH206" s="49"/>
      <c r="RMI206" s="12"/>
      <c r="RMJ206" s="18"/>
      <c r="RMK206" s="7"/>
      <c r="RML206" s="49"/>
      <c r="RMM206" s="12"/>
      <c r="RMN206" s="18"/>
      <c r="RMO206" s="7"/>
      <c r="RMP206" s="49"/>
      <c r="RMQ206" s="12"/>
      <c r="RMR206" s="18"/>
      <c r="RMS206" s="7"/>
      <c r="RMT206" s="49"/>
      <c r="RMU206" s="12"/>
      <c r="RMV206" s="18"/>
      <c r="RMW206" s="7"/>
      <c r="RMX206" s="49"/>
      <c r="RMY206" s="12"/>
      <c r="RMZ206" s="18"/>
      <c r="RNA206" s="7"/>
      <c r="RNB206" s="49"/>
      <c r="RNC206" s="12"/>
      <c r="RND206" s="18"/>
      <c r="RNE206" s="7"/>
      <c r="RNF206" s="49"/>
      <c r="RNG206" s="12"/>
      <c r="RNH206" s="18"/>
      <c r="RNI206" s="7"/>
      <c r="RNJ206" s="49"/>
      <c r="RNK206" s="12"/>
      <c r="RNL206" s="18"/>
      <c r="RNM206" s="7"/>
      <c r="RNN206" s="49"/>
      <c r="RNO206" s="12"/>
      <c r="RNP206" s="18"/>
      <c r="RNQ206" s="7"/>
      <c r="RNR206" s="49"/>
      <c r="RNS206" s="12"/>
      <c r="RNT206" s="18"/>
      <c r="RNU206" s="7"/>
      <c r="RNV206" s="49"/>
      <c r="RNW206" s="12"/>
      <c r="RNX206" s="18"/>
      <c r="RNY206" s="7"/>
      <c r="RNZ206" s="49"/>
      <c r="ROA206" s="12"/>
      <c r="ROB206" s="18"/>
      <c r="ROC206" s="7"/>
      <c r="ROD206" s="49"/>
      <c r="ROE206" s="12"/>
      <c r="ROF206" s="18"/>
      <c r="ROG206" s="7"/>
      <c r="ROH206" s="49"/>
      <c r="ROI206" s="12"/>
      <c r="ROJ206" s="18"/>
      <c r="ROK206" s="7"/>
      <c r="ROL206" s="49"/>
      <c r="ROM206" s="12"/>
      <c r="RON206" s="18"/>
      <c r="ROO206" s="7"/>
      <c r="ROP206" s="49"/>
      <c r="ROQ206" s="12"/>
      <c r="ROR206" s="18"/>
      <c r="ROS206" s="7"/>
      <c r="ROT206" s="49"/>
      <c r="ROU206" s="12"/>
      <c r="ROV206" s="18"/>
      <c r="ROW206" s="7"/>
      <c r="ROX206" s="49"/>
      <c r="ROY206" s="12"/>
      <c r="ROZ206" s="18"/>
      <c r="RPA206" s="7"/>
      <c r="RPB206" s="49"/>
      <c r="RPC206" s="12"/>
      <c r="RPD206" s="18"/>
      <c r="RPE206" s="7"/>
      <c r="RPF206" s="49"/>
      <c r="RPG206" s="12"/>
      <c r="RPH206" s="18"/>
      <c r="RPI206" s="7"/>
      <c r="RPJ206" s="49"/>
      <c r="RPK206" s="12"/>
      <c r="RPL206" s="18"/>
      <c r="RPM206" s="7"/>
      <c r="RPN206" s="49"/>
      <c r="RPO206" s="12"/>
      <c r="RPP206" s="18"/>
      <c r="RPQ206" s="7"/>
      <c r="RPR206" s="49"/>
      <c r="RPS206" s="12"/>
      <c r="RPT206" s="18"/>
      <c r="RPU206" s="7"/>
      <c r="RPV206" s="49"/>
      <c r="RPW206" s="12"/>
      <c r="RPX206" s="18"/>
      <c r="RPY206" s="7"/>
      <c r="RPZ206" s="49"/>
      <c r="RQA206" s="12"/>
      <c r="RQB206" s="18"/>
      <c r="RQC206" s="7"/>
      <c r="RQD206" s="49"/>
      <c r="RQE206" s="12"/>
      <c r="RQF206" s="18"/>
      <c r="RQG206" s="7"/>
      <c r="RQH206" s="49"/>
      <c r="RQI206" s="12"/>
      <c r="RQJ206" s="18"/>
      <c r="RQK206" s="7"/>
      <c r="RQL206" s="49"/>
      <c r="RQM206" s="12"/>
      <c r="RQN206" s="18"/>
      <c r="RQO206" s="7"/>
      <c r="RQP206" s="49"/>
      <c r="RQQ206" s="12"/>
      <c r="RQR206" s="18"/>
      <c r="RQS206" s="7"/>
      <c r="RQT206" s="49"/>
      <c r="RQU206" s="12"/>
      <c r="RQV206" s="18"/>
      <c r="RQW206" s="7"/>
      <c r="RQX206" s="49"/>
      <c r="RQY206" s="12"/>
      <c r="RQZ206" s="18"/>
      <c r="RRA206" s="7"/>
      <c r="RRB206" s="49"/>
      <c r="RRC206" s="12"/>
      <c r="RRD206" s="18"/>
      <c r="RRE206" s="7"/>
      <c r="RRF206" s="49"/>
      <c r="RRG206" s="12"/>
      <c r="RRH206" s="18"/>
      <c r="RRI206" s="7"/>
      <c r="RRJ206" s="49"/>
      <c r="RRK206" s="12"/>
      <c r="RRL206" s="18"/>
      <c r="RRM206" s="7"/>
      <c r="RRN206" s="49"/>
      <c r="RRO206" s="12"/>
      <c r="RRP206" s="18"/>
      <c r="RRQ206" s="7"/>
      <c r="RRR206" s="49"/>
      <c r="RRS206" s="12"/>
      <c r="RRT206" s="18"/>
      <c r="RRU206" s="7"/>
      <c r="RRV206" s="49"/>
      <c r="RRW206" s="12"/>
      <c r="RRX206" s="18"/>
      <c r="RRY206" s="7"/>
      <c r="RRZ206" s="49"/>
      <c r="RSA206" s="12"/>
      <c r="RSB206" s="18"/>
      <c r="RSC206" s="7"/>
      <c r="RSD206" s="49"/>
      <c r="RSE206" s="12"/>
      <c r="RSF206" s="18"/>
      <c r="RSG206" s="7"/>
      <c r="RSH206" s="49"/>
      <c r="RSI206" s="12"/>
      <c r="RSJ206" s="18"/>
      <c r="RSK206" s="7"/>
      <c r="RSL206" s="49"/>
      <c r="RSM206" s="12"/>
      <c r="RSN206" s="18"/>
      <c r="RSO206" s="7"/>
      <c r="RSP206" s="49"/>
      <c r="RSQ206" s="12"/>
      <c r="RSR206" s="18"/>
      <c r="RSS206" s="7"/>
      <c r="RST206" s="49"/>
      <c r="RSU206" s="12"/>
      <c r="RSV206" s="18"/>
      <c r="RSW206" s="7"/>
      <c r="RSX206" s="49"/>
      <c r="RSY206" s="12"/>
      <c r="RSZ206" s="18"/>
      <c r="RTA206" s="7"/>
      <c r="RTB206" s="49"/>
      <c r="RTC206" s="12"/>
      <c r="RTD206" s="18"/>
      <c r="RTE206" s="7"/>
      <c r="RTF206" s="49"/>
      <c r="RTG206" s="12"/>
      <c r="RTH206" s="18"/>
      <c r="RTI206" s="7"/>
      <c r="RTJ206" s="49"/>
      <c r="RTK206" s="12"/>
      <c r="RTL206" s="18"/>
      <c r="RTM206" s="7"/>
      <c r="RTN206" s="49"/>
      <c r="RTO206" s="12"/>
      <c r="RTP206" s="18"/>
      <c r="RTQ206" s="7"/>
      <c r="RTR206" s="49"/>
      <c r="RTS206" s="12"/>
      <c r="RTT206" s="18"/>
      <c r="RTU206" s="7"/>
      <c r="RTV206" s="49"/>
      <c r="RTW206" s="12"/>
      <c r="RTX206" s="18"/>
      <c r="RTY206" s="7"/>
      <c r="RTZ206" s="49"/>
      <c r="RUA206" s="12"/>
      <c r="RUB206" s="18"/>
      <c r="RUC206" s="7"/>
      <c r="RUD206" s="49"/>
      <c r="RUE206" s="12"/>
      <c r="RUF206" s="18"/>
      <c r="RUG206" s="7"/>
      <c r="RUH206" s="49"/>
      <c r="RUI206" s="12"/>
      <c r="RUJ206" s="18"/>
      <c r="RUK206" s="7"/>
      <c r="RUL206" s="49"/>
      <c r="RUM206" s="12"/>
      <c r="RUN206" s="18"/>
      <c r="RUO206" s="7"/>
      <c r="RUP206" s="49"/>
      <c r="RUQ206" s="12"/>
      <c r="RUR206" s="18"/>
      <c r="RUS206" s="7"/>
      <c r="RUT206" s="49"/>
      <c r="RUU206" s="12"/>
      <c r="RUV206" s="18"/>
      <c r="RUW206" s="7"/>
      <c r="RUX206" s="49"/>
      <c r="RUY206" s="12"/>
      <c r="RUZ206" s="18"/>
      <c r="RVA206" s="7"/>
      <c r="RVB206" s="49"/>
      <c r="RVC206" s="12"/>
      <c r="RVD206" s="18"/>
      <c r="RVE206" s="7"/>
      <c r="RVF206" s="49"/>
      <c r="RVG206" s="12"/>
      <c r="RVH206" s="18"/>
      <c r="RVI206" s="7"/>
      <c r="RVJ206" s="49"/>
      <c r="RVK206" s="12"/>
      <c r="RVL206" s="18"/>
      <c r="RVM206" s="7"/>
      <c r="RVN206" s="49"/>
      <c r="RVO206" s="12"/>
      <c r="RVP206" s="18"/>
      <c r="RVQ206" s="7"/>
      <c r="RVR206" s="49"/>
      <c r="RVS206" s="12"/>
      <c r="RVT206" s="18"/>
      <c r="RVU206" s="7"/>
      <c r="RVV206" s="49"/>
      <c r="RVW206" s="12"/>
      <c r="RVX206" s="18"/>
      <c r="RVY206" s="7"/>
      <c r="RVZ206" s="49"/>
      <c r="RWA206" s="12"/>
      <c r="RWB206" s="18"/>
      <c r="RWC206" s="7"/>
      <c r="RWD206" s="49"/>
      <c r="RWE206" s="12"/>
      <c r="RWF206" s="18"/>
      <c r="RWG206" s="7"/>
      <c r="RWH206" s="49"/>
      <c r="RWI206" s="12"/>
      <c r="RWJ206" s="18"/>
      <c r="RWK206" s="7"/>
      <c r="RWL206" s="49"/>
      <c r="RWM206" s="12"/>
      <c r="RWN206" s="18"/>
      <c r="RWO206" s="7"/>
      <c r="RWP206" s="49"/>
      <c r="RWQ206" s="12"/>
      <c r="RWR206" s="18"/>
      <c r="RWS206" s="7"/>
      <c r="RWT206" s="49"/>
      <c r="RWU206" s="12"/>
      <c r="RWV206" s="18"/>
      <c r="RWW206" s="7"/>
      <c r="RWX206" s="49"/>
      <c r="RWY206" s="12"/>
      <c r="RWZ206" s="18"/>
      <c r="RXA206" s="7"/>
      <c r="RXB206" s="49"/>
      <c r="RXC206" s="12"/>
      <c r="RXD206" s="18"/>
      <c r="RXE206" s="7"/>
      <c r="RXF206" s="49"/>
      <c r="RXG206" s="12"/>
      <c r="RXH206" s="18"/>
      <c r="RXI206" s="7"/>
      <c r="RXJ206" s="49"/>
      <c r="RXK206" s="12"/>
      <c r="RXL206" s="18"/>
      <c r="RXM206" s="7"/>
      <c r="RXN206" s="49"/>
      <c r="RXO206" s="12"/>
      <c r="RXP206" s="18"/>
      <c r="RXQ206" s="7"/>
      <c r="RXR206" s="49"/>
      <c r="RXS206" s="12"/>
      <c r="RXT206" s="18"/>
      <c r="RXU206" s="7"/>
      <c r="RXV206" s="49"/>
      <c r="RXW206" s="12"/>
      <c r="RXX206" s="18"/>
      <c r="RXY206" s="7"/>
      <c r="RXZ206" s="49"/>
      <c r="RYA206" s="12"/>
      <c r="RYB206" s="18"/>
      <c r="RYC206" s="7"/>
      <c r="RYD206" s="49"/>
      <c r="RYE206" s="12"/>
      <c r="RYF206" s="18"/>
      <c r="RYG206" s="7"/>
      <c r="RYH206" s="49"/>
      <c r="RYI206" s="12"/>
      <c r="RYJ206" s="18"/>
      <c r="RYK206" s="7"/>
      <c r="RYL206" s="49"/>
      <c r="RYM206" s="12"/>
      <c r="RYN206" s="18"/>
      <c r="RYO206" s="7"/>
      <c r="RYP206" s="49"/>
      <c r="RYQ206" s="12"/>
      <c r="RYR206" s="18"/>
      <c r="RYS206" s="7"/>
      <c r="RYT206" s="49"/>
      <c r="RYU206" s="12"/>
      <c r="RYV206" s="18"/>
      <c r="RYW206" s="7"/>
      <c r="RYX206" s="49"/>
      <c r="RYY206" s="12"/>
      <c r="RYZ206" s="18"/>
      <c r="RZA206" s="7"/>
      <c r="RZB206" s="49"/>
      <c r="RZC206" s="12"/>
      <c r="RZD206" s="18"/>
      <c r="RZE206" s="7"/>
      <c r="RZF206" s="49"/>
      <c r="RZG206" s="12"/>
      <c r="RZH206" s="18"/>
      <c r="RZI206" s="7"/>
      <c r="RZJ206" s="49"/>
      <c r="RZK206" s="12"/>
      <c r="RZL206" s="18"/>
      <c r="RZM206" s="7"/>
      <c r="RZN206" s="49"/>
      <c r="RZO206" s="12"/>
      <c r="RZP206" s="18"/>
      <c r="RZQ206" s="7"/>
      <c r="RZR206" s="49"/>
      <c r="RZS206" s="12"/>
      <c r="RZT206" s="18"/>
      <c r="RZU206" s="7"/>
      <c r="RZV206" s="49"/>
      <c r="RZW206" s="12"/>
      <c r="RZX206" s="18"/>
      <c r="RZY206" s="7"/>
      <c r="RZZ206" s="49"/>
      <c r="SAA206" s="12"/>
      <c r="SAB206" s="18"/>
      <c r="SAC206" s="7"/>
      <c r="SAD206" s="49"/>
      <c r="SAE206" s="12"/>
      <c r="SAF206" s="18"/>
      <c r="SAG206" s="7"/>
      <c r="SAH206" s="49"/>
      <c r="SAI206" s="12"/>
      <c r="SAJ206" s="18"/>
      <c r="SAK206" s="7"/>
      <c r="SAL206" s="49"/>
      <c r="SAM206" s="12"/>
      <c r="SAN206" s="18"/>
      <c r="SAO206" s="7"/>
      <c r="SAP206" s="49"/>
      <c r="SAQ206" s="12"/>
      <c r="SAR206" s="18"/>
      <c r="SAS206" s="7"/>
      <c r="SAT206" s="49"/>
      <c r="SAU206" s="12"/>
      <c r="SAV206" s="18"/>
      <c r="SAW206" s="7"/>
      <c r="SAX206" s="49"/>
      <c r="SAY206" s="12"/>
      <c r="SAZ206" s="18"/>
      <c r="SBA206" s="7"/>
      <c r="SBB206" s="49"/>
      <c r="SBC206" s="12"/>
      <c r="SBD206" s="18"/>
      <c r="SBE206" s="7"/>
      <c r="SBF206" s="49"/>
      <c r="SBG206" s="12"/>
      <c r="SBH206" s="18"/>
      <c r="SBI206" s="7"/>
      <c r="SBJ206" s="49"/>
      <c r="SBK206" s="12"/>
      <c r="SBL206" s="18"/>
      <c r="SBM206" s="7"/>
      <c r="SBN206" s="49"/>
      <c r="SBO206" s="12"/>
      <c r="SBP206" s="18"/>
      <c r="SBQ206" s="7"/>
      <c r="SBR206" s="49"/>
      <c r="SBS206" s="12"/>
      <c r="SBT206" s="18"/>
      <c r="SBU206" s="7"/>
      <c r="SBV206" s="49"/>
      <c r="SBW206" s="12"/>
      <c r="SBX206" s="18"/>
      <c r="SBY206" s="7"/>
      <c r="SBZ206" s="49"/>
      <c r="SCA206" s="12"/>
      <c r="SCB206" s="18"/>
      <c r="SCC206" s="7"/>
      <c r="SCD206" s="49"/>
      <c r="SCE206" s="12"/>
      <c r="SCF206" s="18"/>
      <c r="SCG206" s="7"/>
      <c r="SCH206" s="49"/>
      <c r="SCI206" s="12"/>
      <c r="SCJ206" s="18"/>
      <c r="SCK206" s="7"/>
      <c r="SCL206" s="49"/>
      <c r="SCM206" s="12"/>
      <c r="SCN206" s="18"/>
      <c r="SCO206" s="7"/>
      <c r="SCP206" s="49"/>
      <c r="SCQ206" s="12"/>
      <c r="SCR206" s="18"/>
      <c r="SCS206" s="7"/>
      <c r="SCT206" s="49"/>
      <c r="SCU206" s="12"/>
      <c r="SCV206" s="18"/>
      <c r="SCW206" s="7"/>
      <c r="SCX206" s="49"/>
      <c r="SCY206" s="12"/>
      <c r="SCZ206" s="18"/>
      <c r="SDA206" s="7"/>
      <c r="SDB206" s="49"/>
      <c r="SDC206" s="12"/>
      <c r="SDD206" s="18"/>
      <c r="SDE206" s="7"/>
      <c r="SDF206" s="49"/>
      <c r="SDG206" s="12"/>
      <c r="SDH206" s="18"/>
      <c r="SDI206" s="7"/>
      <c r="SDJ206" s="49"/>
      <c r="SDK206" s="12"/>
      <c r="SDL206" s="18"/>
      <c r="SDM206" s="7"/>
      <c r="SDN206" s="49"/>
      <c r="SDO206" s="12"/>
      <c r="SDP206" s="18"/>
      <c r="SDQ206" s="7"/>
      <c r="SDR206" s="49"/>
      <c r="SDS206" s="12"/>
      <c r="SDT206" s="18"/>
      <c r="SDU206" s="7"/>
      <c r="SDV206" s="49"/>
      <c r="SDW206" s="12"/>
      <c r="SDX206" s="18"/>
      <c r="SDY206" s="7"/>
      <c r="SDZ206" s="49"/>
      <c r="SEA206" s="12"/>
      <c r="SEB206" s="18"/>
      <c r="SEC206" s="7"/>
      <c r="SED206" s="49"/>
      <c r="SEE206" s="12"/>
      <c r="SEF206" s="18"/>
      <c r="SEG206" s="7"/>
      <c r="SEH206" s="49"/>
      <c r="SEI206" s="12"/>
      <c r="SEJ206" s="18"/>
      <c r="SEK206" s="7"/>
      <c r="SEL206" s="49"/>
      <c r="SEM206" s="12"/>
      <c r="SEN206" s="18"/>
      <c r="SEO206" s="7"/>
      <c r="SEP206" s="49"/>
      <c r="SEQ206" s="12"/>
      <c r="SER206" s="18"/>
      <c r="SES206" s="7"/>
      <c r="SET206" s="49"/>
      <c r="SEU206" s="12"/>
      <c r="SEV206" s="18"/>
      <c r="SEW206" s="7"/>
      <c r="SEX206" s="49"/>
      <c r="SEY206" s="12"/>
      <c r="SEZ206" s="18"/>
      <c r="SFA206" s="7"/>
      <c r="SFB206" s="49"/>
      <c r="SFC206" s="12"/>
      <c r="SFD206" s="18"/>
      <c r="SFE206" s="7"/>
      <c r="SFF206" s="49"/>
      <c r="SFG206" s="12"/>
      <c r="SFH206" s="18"/>
      <c r="SFI206" s="7"/>
      <c r="SFJ206" s="49"/>
      <c r="SFK206" s="12"/>
      <c r="SFL206" s="18"/>
      <c r="SFM206" s="7"/>
      <c r="SFN206" s="49"/>
      <c r="SFO206" s="12"/>
      <c r="SFP206" s="18"/>
      <c r="SFQ206" s="7"/>
      <c r="SFR206" s="49"/>
      <c r="SFS206" s="12"/>
      <c r="SFT206" s="18"/>
      <c r="SFU206" s="7"/>
      <c r="SFV206" s="49"/>
      <c r="SFW206" s="12"/>
      <c r="SFX206" s="18"/>
      <c r="SFY206" s="7"/>
      <c r="SFZ206" s="49"/>
      <c r="SGA206" s="12"/>
      <c r="SGB206" s="18"/>
      <c r="SGC206" s="7"/>
      <c r="SGD206" s="49"/>
      <c r="SGE206" s="12"/>
      <c r="SGF206" s="18"/>
      <c r="SGG206" s="7"/>
      <c r="SGH206" s="49"/>
      <c r="SGI206" s="12"/>
      <c r="SGJ206" s="18"/>
      <c r="SGK206" s="7"/>
      <c r="SGL206" s="49"/>
      <c r="SGM206" s="12"/>
      <c r="SGN206" s="18"/>
      <c r="SGO206" s="7"/>
      <c r="SGP206" s="49"/>
      <c r="SGQ206" s="12"/>
      <c r="SGR206" s="18"/>
      <c r="SGS206" s="7"/>
      <c r="SGT206" s="49"/>
      <c r="SGU206" s="12"/>
      <c r="SGV206" s="18"/>
      <c r="SGW206" s="7"/>
      <c r="SGX206" s="49"/>
      <c r="SGY206" s="12"/>
      <c r="SGZ206" s="18"/>
      <c r="SHA206" s="7"/>
      <c r="SHB206" s="49"/>
      <c r="SHC206" s="12"/>
      <c r="SHD206" s="18"/>
      <c r="SHE206" s="7"/>
      <c r="SHF206" s="49"/>
      <c r="SHG206" s="12"/>
      <c r="SHH206" s="18"/>
      <c r="SHI206" s="7"/>
      <c r="SHJ206" s="49"/>
      <c r="SHK206" s="12"/>
      <c r="SHL206" s="18"/>
      <c r="SHM206" s="7"/>
      <c r="SHN206" s="49"/>
      <c r="SHO206" s="12"/>
      <c r="SHP206" s="18"/>
      <c r="SHQ206" s="7"/>
      <c r="SHR206" s="49"/>
      <c r="SHS206" s="12"/>
      <c r="SHT206" s="18"/>
      <c r="SHU206" s="7"/>
      <c r="SHV206" s="49"/>
      <c r="SHW206" s="12"/>
      <c r="SHX206" s="18"/>
      <c r="SHY206" s="7"/>
      <c r="SHZ206" s="49"/>
      <c r="SIA206" s="12"/>
      <c r="SIB206" s="18"/>
      <c r="SIC206" s="7"/>
      <c r="SID206" s="49"/>
      <c r="SIE206" s="12"/>
      <c r="SIF206" s="18"/>
      <c r="SIG206" s="7"/>
      <c r="SIH206" s="49"/>
      <c r="SII206" s="12"/>
      <c r="SIJ206" s="18"/>
      <c r="SIK206" s="7"/>
      <c r="SIL206" s="49"/>
      <c r="SIM206" s="12"/>
      <c r="SIN206" s="18"/>
      <c r="SIO206" s="7"/>
      <c r="SIP206" s="49"/>
      <c r="SIQ206" s="12"/>
      <c r="SIR206" s="18"/>
      <c r="SIS206" s="7"/>
      <c r="SIT206" s="49"/>
      <c r="SIU206" s="12"/>
      <c r="SIV206" s="18"/>
      <c r="SIW206" s="7"/>
      <c r="SIX206" s="49"/>
      <c r="SIY206" s="12"/>
      <c r="SIZ206" s="18"/>
      <c r="SJA206" s="7"/>
      <c r="SJB206" s="49"/>
      <c r="SJC206" s="12"/>
      <c r="SJD206" s="18"/>
      <c r="SJE206" s="7"/>
      <c r="SJF206" s="49"/>
      <c r="SJG206" s="12"/>
      <c r="SJH206" s="18"/>
      <c r="SJI206" s="7"/>
      <c r="SJJ206" s="49"/>
      <c r="SJK206" s="12"/>
      <c r="SJL206" s="18"/>
      <c r="SJM206" s="7"/>
      <c r="SJN206" s="49"/>
      <c r="SJO206" s="12"/>
      <c r="SJP206" s="18"/>
      <c r="SJQ206" s="7"/>
      <c r="SJR206" s="49"/>
      <c r="SJS206" s="12"/>
      <c r="SJT206" s="18"/>
      <c r="SJU206" s="7"/>
      <c r="SJV206" s="49"/>
      <c r="SJW206" s="12"/>
      <c r="SJX206" s="18"/>
      <c r="SJY206" s="7"/>
      <c r="SJZ206" s="49"/>
      <c r="SKA206" s="12"/>
      <c r="SKB206" s="18"/>
      <c r="SKC206" s="7"/>
      <c r="SKD206" s="49"/>
      <c r="SKE206" s="12"/>
      <c r="SKF206" s="18"/>
      <c r="SKG206" s="7"/>
      <c r="SKH206" s="49"/>
      <c r="SKI206" s="12"/>
      <c r="SKJ206" s="18"/>
      <c r="SKK206" s="7"/>
      <c r="SKL206" s="49"/>
      <c r="SKM206" s="12"/>
      <c r="SKN206" s="18"/>
      <c r="SKO206" s="7"/>
      <c r="SKP206" s="49"/>
      <c r="SKQ206" s="12"/>
      <c r="SKR206" s="18"/>
      <c r="SKS206" s="7"/>
      <c r="SKT206" s="49"/>
      <c r="SKU206" s="12"/>
      <c r="SKV206" s="18"/>
      <c r="SKW206" s="7"/>
      <c r="SKX206" s="49"/>
      <c r="SKY206" s="12"/>
      <c r="SKZ206" s="18"/>
      <c r="SLA206" s="7"/>
      <c r="SLB206" s="49"/>
      <c r="SLC206" s="12"/>
      <c r="SLD206" s="18"/>
      <c r="SLE206" s="7"/>
      <c r="SLF206" s="49"/>
      <c r="SLG206" s="12"/>
      <c r="SLH206" s="18"/>
      <c r="SLI206" s="7"/>
      <c r="SLJ206" s="49"/>
      <c r="SLK206" s="12"/>
      <c r="SLL206" s="18"/>
      <c r="SLM206" s="7"/>
      <c r="SLN206" s="49"/>
      <c r="SLO206" s="12"/>
      <c r="SLP206" s="18"/>
      <c r="SLQ206" s="7"/>
      <c r="SLR206" s="49"/>
      <c r="SLS206" s="12"/>
      <c r="SLT206" s="18"/>
      <c r="SLU206" s="7"/>
      <c r="SLV206" s="49"/>
      <c r="SLW206" s="12"/>
      <c r="SLX206" s="18"/>
      <c r="SLY206" s="7"/>
      <c r="SLZ206" s="49"/>
      <c r="SMA206" s="12"/>
      <c r="SMB206" s="18"/>
      <c r="SMC206" s="7"/>
      <c r="SMD206" s="49"/>
      <c r="SME206" s="12"/>
      <c r="SMF206" s="18"/>
      <c r="SMG206" s="7"/>
      <c r="SMH206" s="49"/>
      <c r="SMI206" s="12"/>
      <c r="SMJ206" s="18"/>
      <c r="SMK206" s="7"/>
      <c r="SML206" s="49"/>
      <c r="SMM206" s="12"/>
      <c r="SMN206" s="18"/>
      <c r="SMO206" s="7"/>
      <c r="SMP206" s="49"/>
      <c r="SMQ206" s="12"/>
      <c r="SMR206" s="18"/>
      <c r="SMS206" s="7"/>
      <c r="SMT206" s="49"/>
      <c r="SMU206" s="12"/>
      <c r="SMV206" s="18"/>
      <c r="SMW206" s="7"/>
      <c r="SMX206" s="49"/>
      <c r="SMY206" s="12"/>
      <c r="SMZ206" s="18"/>
      <c r="SNA206" s="7"/>
      <c r="SNB206" s="49"/>
      <c r="SNC206" s="12"/>
      <c r="SND206" s="18"/>
      <c r="SNE206" s="7"/>
      <c r="SNF206" s="49"/>
      <c r="SNG206" s="12"/>
      <c r="SNH206" s="18"/>
      <c r="SNI206" s="7"/>
      <c r="SNJ206" s="49"/>
      <c r="SNK206" s="12"/>
      <c r="SNL206" s="18"/>
      <c r="SNM206" s="7"/>
      <c r="SNN206" s="49"/>
      <c r="SNO206" s="12"/>
      <c r="SNP206" s="18"/>
      <c r="SNQ206" s="7"/>
      <c r="SNR206" s="49"/>
      <c r="SNS206" s="12"/>
      <c r="SNT206" s="18"/>
      <c r="SNU206" s="7"/>
      <c r="SNV206" s="49"/>
      <c r="SNW206" s="12"/>
      <c r="SNX206" s="18"/>
      <c r="SNY206" s="7"/>
      <c r="SNZ206" s="49"/>
      <c r="SOA206" s="12"/>
      <c r="SOB206" s="18"/>
      <c r="SOC206" s="7"/>
      <c r="SOD206" s="49"/>
      <c r="SOE206" s="12"/>
      <c r="SOF206" s="18"/>
      <c r="SOG206" s="7"/>
      <c r="SOH206" s="49"/>
      <c r="SOI206" s="12"/>
      <c r="SOJ206" s="18"/>
      <c r="SOK206" s="7"/>
      <c r="SOL206" s="49"/>
      <c r="SOM206" s="12"/>
      <c r="SON206" s="18"/>
      <c r="SOO206" s="7"/>
      <c r="SOP206" s="49"/>
      <c r="SOQ206" s="12"/>
      <c r="SOR206" s="18"/>
      <c r="SOS206" s="7"/>
      <c r="SOT206" s="49"/>
      <c r="SOU206" s="12"/>
      <c r="SOV206" s="18"/>
      <c r="SOW206" s="7"/>
      <c r="SOX206" s="49"/>
      <c r="SOY206" s="12"/>
      <c r="SOZ206" s="18"/>
      <c r="SPA206" s="7"/>
      <c r="SPB206" s="49"/>
      <c r="SPC206" s="12"/>
      <c r="SPD206" s="18"/>
      <c r="SPE206" s="7"/>
      <c r="SPF206" s="49"/>
      <c r="SPG206" s="12"/>
      <c r="SPH206" s="18"/>
      <c r="SPI206" s="7"/>
      <c r="SPJ206" s="49"/>
      <c r="SPK206" s="12"/>
      <c r="SPL206" s="18"/>
      <c r="SPM206" s="7"/>
      <c r="SPN206" s="49"/>
      <c r="SPO206" s="12"/>
      <c r="SPP206" s="18"/>
      <c r="SPQ206" s="7"/>
      <c r="SPR206" s="49"/>
      <c r="SPS206" s="12"/>
      <c r="SPT206" s="18"/>
      <c r="SPU206" s="7"/>
      <c r="SPV206" s="49"/>
      <c r="SPW206" s="12"/>
      <c r="SPX206" s="18"/>
      <c r="SPY206" s="7"/>
      <c r="SPZ206" s="49"/>
      <c r="SQA206" s="12"/>
      <c r="SQB206" s="18"/>
      <c r="SQC206" s="7"/>
      <c r="SQD206" s="49"/>
      <c r="SQE206" s="12"/>
      <c r="SQF206" s="18"/>
      <c r="SQG206" s="7"/>
      <c r="SQH206" s="49"/>
      <c r="SQI206" s="12"/>
      <c r="SQJ206" s="18"/>
      <c r="SQK206" s="7"/>
      <c r="SQL206" s="49"/>
      <c r="SQM206" s="12"/>
      <c r="SQN206" s="18"/>
      <c r="SQO206" s="7"/>
      <c r="SQP206" s="49"/>
      <c r="SQQ206" s="12"/>
      <c r="SQR206" s="18"/>
      <c r="SQS206" s="7"/>
      <c r="SQT206" s="49"/>
      <c r="SQU206" s="12"/>
      <c r="SQV206" s="18"/>
      <c r="SQW206" s="7"/>
      <c r="SQX206" s="49"/>
      <c r="SQY206" s="12"/>
      <c r="SQZ206" s="18"/>
      <c r="SRA206" s="7"/>
      <c r="SRB206" s="49"/>
      <c r="SRC206" s="12"/>
      <c r="SRD206" s="18"/>
      <c r="SRE206" s="7"/>
      <c r="SRF206" s="49"/>
      <c r="SRG206" s="12"/>
      <c r="SRH206" s="18"/>
      <c r="SRI206" s="7"/>
      <c r="SRJ206" s="49"/>
      <c r="SRK206" s="12"/>
      <c r="SRL206" s="18"/>
      <c r="SRM206" s="7"/>
      <c r="SRN206" s="49"/>
      <c r="SRO206" s="12"/>
      <c r="SRP206" s="18"/>
      <c r="SRQ206" s="7"/>
      <c r="SRR206" s="49"/>
      <c r="SRS206" s="12"/>
      <c r="SRT206" s="18"/>
      <c r="SRU206" s="7"/>
      <c r="SRV206" s="49"/>
      <c r="SRW206" s="12"/>
      <c r="SRX206" s="18"/>
      <c r="SRY206" s="7"/>
      <c r="SRZ206" s="49"/>
      <c r="SSA206" s="12"/>
      <c r="SSB206" s="18"/>
      <c r="SSC206" s="7"/>
      <c r="SSD206" s="49"/>
      <c r="SSE206" s="12"/>
      <c r="SSF206" s="18"/>
      <c r="SSG206" s="7"/>
      <c r="SSH206" s="49"/>
      <c r="SSI206" s="12"/>
      <c r="SSJ206" s="18"/>
      <c r="SSK206" s="7"/>
      <c r="SSL206" s="49"/>
      <c r="SSM206" s="12"/>
      <c r="SSN206" s="18"/>
      <c r="SSO206" s="7"/>
      <c r="SSP206" s="49"/>
      <c r="SSQ206" s="12"/>
      <c r="SSR206" s="18"/>
      <c r="SSS206" s="7"/>
      <c r="SST206" s="49"/>
      <c r="SSU206" s="12"/>
      <c r="SSV206" s="18"/>
      <c r="SSW206" s="7"/>
      <c r="SSX206" s="49"/>
      <c r="SSY206" s="12"/>
      <c r="SSZ206" s="18"/>
      <c r="STA206" s="7"/>
      <c r="STB206" s="49"/>
      <c r="STC206" s="12"/>
      <c r="STD206" s="18"/>
      <c r="STE206" s="7"/>
      <c r="STF206" s="49"/>
      <c r="STG206" s="12"/>
      <c r="STH206" s="18"/>
      <c r="STI206" s="7"/>
      <c r="STJ206" s="49"/>
      <c r="STK206" s="12"/>
      <c r="STL206" s="18"/>
      <c r="STM206" s="7"/>
      <c r="STN206" s="49"/>
      <c r="STO206" s="12"/>
      <c r="STP206" s="18"/>
      <c r="STQ206" s="7"/>
      <c r="STR206" s="49"/>
      <c r="STS206" s="12"/>
      <c r="STT206" s="18"/>
      <c r="STU206" s="7"/>
      <c r="STV206" s="49"/>
      <c r="STW206" s="12"/>
      <c r="STX206" s="18"/>
      <c r="STY206" s="7"/>
      <c r="STZ206" s="49"/>
      <c r="SUA206" s="12"/>
      <c r="SUB206" s="18"/>
      <c r="SUC206" s="7"/>
      <c r="SUD206" s="49"/>
      <c r="SUE206" s="12"/>
      <c r="SUF206" s="18"/>
      <c r="SUG206" s="7"/>
      <c r="SUH206" s="49"/>
      <c r="SUI206" s="12"/>
      <c r="SUJ206" s="18"/>
      <c r="SUK206" s="7"/>
      <c r="SUL206" s="49"/>
      <c r="SUM206" s="12"/>
      <c r="SUN206" s="18"/>
      <c r="SUO206" s="7"/>
      <c r="SUP206" s="49"/>
      <c r="SUQ206" s="12"/>
      <c r="SUR206" s="18"/>
      <c r="SUS206" s="7"/>
      <c r="SUT206" s="49"/>
      <c r="SUU206" s="12"/>
      <c r="SUV206" s="18"/>
      <c r="SUW206" s="7"/>
      <c r="SUX206" s="49"/>
      <c r="SUY206" s="12"/>
      <c r="SUZ206" s="18"/>
      <c r="SVA206" s="7"/>
      <c r="SVB206" s="49"/>
      <c r="SVC206" s="12"/>
      <c r="SVD206" s="18"/>
      <c r="SVE206" s="7"/>
      <c r="SVF206" s="49"/>
      <c r="SVG206" s="12"/>
      <c r="SVH206" s="18"/>
      <c r="SVI206" s="7"/>
      <c r="SVJ206" s="49"/>
      <c r="SVK206" s="12"/>
      <c r="SVL206" s="18"/>
      <c r="SVM206" s="7"/>
      <c r="SVN206" s="49"/>
      <c r="SVO206" s="12"/>
      <c r="SVP206" s="18"/>
      <c r="SVQ206" s="7"/>
      <c r="SVR206" s="49"/>
      <c r="SVS206" s="12"/>
      <c r="SVT206" s="18"/>
      <c r="SVU206" s="7"/>
      <c r="SVV206" s="49"/>
      <c r="SVW206" s="12"/>
      <c r="SVX206" s="18"/>
      <c r="SVY206" s="7"/>
      <c r="SVZ206" s="49"/>
      <c r="SWA206" s="12"/>
      <c r="SWB206" s="18"/>
      <c r="SWC206" s="7"/>
      <c r="SWD206" s="49"/>
      <c r="SWE206" s="12"/>
      <c r="SWF206" s="18"/>
      <c r="SWG206" s="7"/>
      <c r="SWH206" s="49"/>
      <c r="SWI206" s="12"/>
      <c r="SWJ206" s="18"/>
      <c r="SWK206" s="7"/>
      <c r="SWL206" s="49"/>
      <c r="SWM206" s="12"/>
      <c r="SWN206" s="18"/>
      <c r="SWO206" s="7"/>
      <c r="SWP206" s="49"/>
      <c r="SWQ206" s="12"/>
      <c r="SWR206" s="18"/>
      <c r="SWS206" s="7"/>
      <c r="SWT206" s="49"/>
      <c r="SWU206" s="12"/>
      <c r="SWV206" s="18"/>
      <c r="SWW206" s="7"/>
      <c r="SWX206" s="49"/>
      <c r="SWY206" s="12"/>
      <c r="SWZ206" s="18"/>
      <c r="SXA206" s="7"/>
      <c r="SXB206" s="49"/>
      <c r="SXC206" s="12"/>
      <c r="SXD206" s="18"/>
      <c r="SXE206" s="7"/>
      <c r="SXF206" s="49"/>
      <c r="SXG206" s="12"/>
      <c r="SXH206" s="18"/>
      <c r="SXI206" s="7"/>
      <c r="SXJ206" s="49"/>
      <c r="SXK206" s="12"/>
      <c r="SXL206" s="18"/>
      <c r="SXM206" s="7"/>
      <c r="SXN206" s="49"/>
      <c r="SXO206" s="12"/>
      <c r="SXP206" s="18"/>
      <c r="SXQ206" s="7"/>
      <c r="SXR206" s="49"/>
      <c r="SXS206" s="12"/>
      <c r="SXT206" s="18"/>
      <c r="SXU206" s="7"/>
      <c r="SXV206" s="49"/>
      <c r="SXW206" s="12"/>
      <c r="SXX206" s="18"/>
      <c r="SXY206" s="7"/>
      <c r="SXZ206" s="49"/>
      <c r="SYA206" s="12"/>
      <c r="SYB206" s="18"/>
      <c r="SYC206" s="7"/>
      <c r="SYD206" s="49"/>
      <c r="SYE206" s="12"/>
      <c r="SYF206" s="18"/>
      <c r="SYG206" s="7"/>
      <c r="SYH206" s="49"/>
      <c r="SYI206" s="12"/>
      <c r="SYJ206" s="18"/>
      <c r="SYK206" s="7"/>
      <c r="SYL206" s="49"/>
      <c r="SYM206" s="12"/>
      <c r="SYN206" s="18"/>
      <c r="SYO206" s="7"/>
      <c r="SYP206" s="49"/>
      <c r="SYQ206" s="12"/>
      <c r="SYR206" s="18"/>
      <c r="SYS206" s="7"/>
      <c r="SYT206" s="49"/>
      <c r="SYU206" s="12"/>
      <c r="SYV206" s="18"/>
      <c r="SYW206" s="7"/>
      <c r="SYX206" s="49"/>
      <c r="SYY206" s="12"/>
      <c r="SYZ206" s="18"/>
      <c r="SZA206" s="7"/>
      <c r="SZB206" s="49"/>
      <c r="SZC206" s="12"/>
      <c r="SZD206" s="18"/>
      <c r="SZE206" s="7"/>
      <c r="SZF206" s="49"/>
      <c r="SZG206" s="12"/>
      <c r="SZH206" s="18"/>
      <c r="SZI206" s="7"/>
      <c r="SZJ206" s="49"/>
      <c r="SZK206" s="12"/>
      <c r="SZL206" s="18"/>
      <c r="SZM206" s="7"/>
      <c r="SZN206" s="49"/>
      <c r="SZO206" s="12"/>
      <c r="SZP206" s="18"/>
      <c r="SZQ206" s="7"/>
      <c r="SZR206" s="49"/>
      <c r="SZS206" s="12"/>
      <c r="SZT206" s="18"/>
      <c r="SZU206" s="7"/>
      <c r="SZV206" s="49"/>
      <c r="SZW206" s="12"/>
      <c r="SZX206" s="18"/>
      <c r="SZY206" s="7"/>
      <c r="SZZ206" s="49"/>
      <c r="TAA206" s="12"/>
      <c r="TAB206" s="18"/>
      <c r="TAC206" s="7"/>
      <c r="TAD206" s="49"/>
      <c r="TAE206" s="12"/>
      <c r="TAF206" s="18"/>
      <c r="TAG206" s="7"/>
      <c r="TAH206" s="49"/>
      <c r="TAI206" s="12"/>
      <c r="TAJ206" s="18"/>
      <c r="TAK206" s="7"/>
      <c r="TAL206" s="49"/>
      <c r="TAM206" s="12"/>
      <c r="TAN206" s="18"/>
      <c r="TAO206" s="7"/>
      <c r="TAP206" s="49"/>
      <c r="TAQ206" s="12"/>
      <c r="TAR206" s="18"/>
      <c r="TAS206" s="7"/>
      <c r="TAT206" s="49"/>
      <c r="TAU206" s="12"/>
      <c r="TAV206" s="18"/>
      <c r="TAW206" s="7"/>
      <c r="TAX206" s="49"/>
      <c r="TAY206" s="12"/>
      <c r="TAZ206" s="18"/>
      <c r="TBA206" s="7"/>
      <c r="TBB206" s="49"/>
      <c r="TBC206" s="12"/>
      <c r="TBD206" s="18"/>
      <c r="TBE206" s="7"/>
      <c r="TBF206" s="49"/>
      <c r="TBG206" s="12"/>
      <c r="TBH206" s="18"/>
      <c r="TBI206" s="7"/>
      <c r="TBJ206" s="49"/>
      <c r="TBK206" s="12"/>
      <c r="TBL206" s="18"/>
      <c r="TBM206" s="7"/>
      <c r="TBN206" s="49"/>
      <c r="TBO206" s="12"/>
      <c r="TBP206" s="18"/>
      <c r="TBQ206" s="7"/>
      <c r="TBR206" s="49"/>
      <c r="TBS206" s="12"/>
      <c r="TBT206" s="18"/>
      <c r="TBU206" s="7"/>
      <c r="TBV206" s="49"/>
      <c r="TBW206" s="12"/>
      <c r="TBX206" s="18"/>
      <c r="TBY206" s="7"/>
      <c r="TBZ206" s="49"/>
      <c r="TCA206" s="12"/>
      <c r="TCB206" s="18"/>
      <c r="TCC206" s="7"/>
      <c r="TCD206" s="49"/>
      <c r="TCE206" s="12"/>
      <c r="TCF206" s="18"/>
      <c r="TCG206" s="7"/>
      <c r="TCH206" s="49"/>
      <c r="TCI206" s="12"/>
      <c r="TCJ206" s="18"/>
      <c r="TCK206" s="7"/>
      <c r="TCL206" s="49"/>
      <c r="TCM206" s="12"/>
      <c r="TCN206" s="18"/>
      <c r="TCO206" s="7"/>
      <c r="TCP206" s="49"/>
      <c r="TCQ206" s="12"/>
      <c r="TCR206" s="18"/>
      <c r="TCS206" s="7"/>
      <c r="TCT206" s="49"/>
      <c r="TCU206" s="12"/>
      <c r="TCV206" s="18"/>
      <c r="TCW206" s="7"/>
      <c r="TCX206" s="49"/>
      <c r="TCY206" s="12"/>
      <c r="TCZ206" s="18"/>
      <c r="TDA206" s="7"/>
      <c r="TDB206" s="49"/>
      <c r="TDC206" s="12"/>
      <c r="TDD206" s="18"/>
      <c r="TDE206" s="7"/>
      <c r="TDF206" s="49"/>
      <c r="TDG206" s="12"/>
      <c r="TDH206" s="18"/>
      <c r="TDI206" s="7"/>
      <c r="TDJ206" s="49"/>
      <c r="TDK206" s="12"/>
      <c r="TDL206" s="18"/>
      <c r="TDM206" s="7"/>
      <c r="TDN206" s="49"/>
      <c r="TDO206" s="12"/>
      <c r="TDP206" s="18"/>
      <c r="TDQ206" s="7"/>
      <c r="TDR206" s="49"/>
      <c r="TDS206" s="12"/>
      <c r="TDT206" s="18"/>
      <c r="TDU206" s="7"/>
      <c r="TDV206" s="49"/>
      <c r="TDW206" s="12"/>
      <c r="TDX206" s="18"/>
      <c r="TDY206" s="7"/>
      <c r="TDZ206" s="49"/>
      <c r="TEA206" s="12"/>
      <c r="TEB206" s="18"/>
      <c r="TEC206" s="7"/>
      <c r="TED206" s="49"/>
      <c r="TEE206" s="12"/>
      <c r="TEF206" s="18"/>
      <c r="TEG206" s="7"/>
      <c r="TEH206" s="49"/>
      <c r="TEI206" s="12"/>
      <c r="TEJ206" s="18"/>
      <c r="TEK206" s="7"/>
      <c r="TEL206" s="49"/>
      <c r="TEM206" s="12"/>
      <c r="TEN206" s="18"/>
      <c r="TEO206" s="7"/>
      <c r="TEP206" s="49"/>
      <c r="TEQ206" s="12"/>
      <c r="TER206" s="18"/>
      <c r="TES206" s="7"/>
      <c r="TET206" s="49"/>
      <c r="TEU206" s="12"/>
      <c r="TEV206" s="18"/>
      <c r="TEW206" s="7"/>
      <c r="TEX206" s="49"/>
      <c r="TEY206" s="12"/>
      <c r="TEZ206" s="18"/>
      <c r="TFA206" s="7"/>
      <c r="TFB206" s="49"/>
      <c r="TFC206" s="12"/>
      <c r="TFD206" s="18"/>
      <c r="TFE206" s="7"/>
      <c r="TFF206" s="49"/>
      <c r="TFG206" s="12"/>
      <c r="TFH206" s="18"/>
      <c r="TFI206" s="7"/>
      <c r="TFJ206" s="49"/>
      <c r="TFK206" s="12"/>
      <c r="TFL206" s="18"/>
      <c r="TFM206" s="7"/>
      <c r="TFN206" s="49"/>
      <c r="TFO206" s="12"/>
      <c r="TFP206" s="18"/>
      <c r="TFQ206" s="7"/>
      <c r="TFR206" s="49"/>
      <c r="TFS206" s="12"/>
      <c r="TFT206" s="18"/>
      <c r="TFU206" s="7"/>
      <c r="TFV206" s="49"/>
      <c r="TFW206" s="12"/>
      <c r="TFX206" s="18"/>
      <c r="TFY206" s="7"/>
      <c r="TFZ206" s="49"/>
      <c r="TGA206" s="12"/>
      <c r="TGB206" s="18"/>
      <c r="TGC206" s="7"/>
      <c r="TGD206" s="49"/>
      <c r="TGE206" s="12"/>
      <c r="TGF206" s="18"/>
      <c r="TGG206" s="7"/>
      <c r="TGH206" s="49"/>
      <c r="TGI206" s="12"/>
      <c r="TGJ206" s="18"/>
      <c r="TGK206" s="7"/>
      <c r="TGL206" s="49"/>
      <c r="TGM206" s="12"/>
      <c r="TGN206" s="18"/>
      <c r="TGO206" s="7"/>
      <c r="TGP206" s="49"/>
      <c r="TGQ206" s="12"/>
      <c r="TGR206" s="18"/>
      <c r="TGS206" s="7"/>
      <c r="TGT206" s="49"/>
      <c r="TGU206" s="12"/>
      <c r="TGV206" s="18"/>
      <c r="TGW206" s="7"/>
      <c r="TGX206" s="49"/>
      <c r="TGY206" s="12"/>
      <c r="TGZ206" s="18"/>
      <c r="THA206" s="7"/>
      <c r="THB206" s="49"/>
      <c r="THC206" s="12"/>
      <c r="THD206" s="18"/>
      <c r="THE206" s="7"/>
      <c r="THF206" s="49"/>
      <c r="THG206" s="12"/>
      <c r="THH206" s="18"/>
      <c r="THI206" s="7"/>
      <c r="THJ206" s="49"/>
      <c r="THK206" s="12"/>
      <c r="THL206" s="18"/>
      <c r="THM206" s="7"/>
      <c r="THN206" s="49"/>
      <c r="THO206" s="12"/>
      <c r="THP206" s="18"/>
      <c r="THQ206" s="7"/>
      <c r="THR206" s="49"/>
      <c r="THS206" s="12"/>
      <c r="THT206" s="18"/>
      <c r="THU206" s="7"/>
      <c r="THV206" s="49"/>
      <c r="THW206" s="12"/>
      <c r="THX206" s="18"/>
      <c r="THY206" s="7"/>
      <c r="THZ206" s="49"/>
      <c r="TIA206" s="12"/>
      <c r="TIB206" s="18"/>
      <c r="TIC206" s="7"/>
      <c r="TID206" s="49"/>
      <c r="TIE206" s="12"/>
      <c r="TIF206" s="18"/>
      <c r="TIG206" s="7"/>
      <c r="TIH206" s="49"/>
      <c r="TII206" s="12"/>
      <c r="TIJ206" s="18"/>
      <c r="TIK206" s="7"/>
      <c r="TIL206" s="49"/>
      <c r="TIM206" s="12"/>
      <c r="TIN206" s="18"/>
      <c r="TIO206" s="7"/>
      <c r="TIP206" s="49"/>
      <c r="TIQ206" s="12"/>
      <c r="TIR206" s="18"/>
      <c r="TIS206" s="7"/>
      <c r="TIT206" s="49"/>
      <c r="TIU206" s="12"/>
      <c r="TIV206" s="18"/>
      <c r="TIW206" s="7"/>
      <c r="TIX206" s="49"/>
      <c r="TIY206" s="12"/>
      <c r="TIZ206" s="18"/>
      <c r="TJA206" s="7"/>
      <c r="TJB206" s="49"/>
      <c r="TJC206" s="12"/>
      <c r="TJD206" s="18"/>
      <c r="TJE206" s="7"/>
      <c r="TJF206" s="49"/>
      <c r="TJG206" s="12"/>
      <c r="TJH206" s="18"/>
      <c r="TJI206" s="7"/>
      <c r="TJJ206" s="49"/>
      <c r="TJK206" s="12"/>
      <c r="TJL206" s="18"/>
      <c r="TJM206" s="7"/>
      <c r="TJN206" s="49"/>
      <c r="TJO206" s="12"/>
      <c r="TJP206" s="18"/>
      <c r="TJQ206" s="7"/>
      <c r="TJR206" s="49"/>
      <c r="TJS206" s="12"/>
      <c r="TJT206" s="18"/>
      <c r="TJU206" s="7"/>
      <c r="TJV206" s="49"/>
      <c r="TJW206" s="12"/>
      <c r="TJX206" s="18"/>
      <c r="TJY206" s="7"/>
      <c r="TJZ206" s="49"/>
      <c r="TKA206" s="12"/>
      <c r="TKB206" s="18"/>
      <c r="TKC206" s="7"/>
      <c r="TKD206" s="49"/>
      <c r="TKE206" s="12"/>
      <c r="TKF206" s="18"/>
      <c r="TKG206" s="7"/>
      <c r="TKH206" s="49"/>
      <c r="TKI206" s="12"/>
      <c r="TKJ206" s="18"/>
      <c r="TKK206" s="7"/>
      <c r="TKL206" s="49"/>
      <c r="TKM206" s="12"/>
      <c r="TKN206" s="18"/>
      <c r="TKO206" s="7"/>
      <c r="TKP206" s="49"/>
      <c r="TKQ206" s="12"/>
      <c r="TKR206" s="18"/>
      <c r="TKS206" s="7"/>
      <c r="TKT206" s="49"/>
      <c r="TKU206" s="12"/>
      <c r="TKV206" s="18"/>
      <c r="TKW206" s="7"/>
      <c r="TKX206" s="49"/>
      <c r="TKY206" s="12"/>
      <c r="TKZ206" s="18"/>
      <c r="TLA206" s="7"/>
      <c r="TLB206" s="49"/>
      <c r="TLC206" s="12"/>
      <c r="TLD206" s="18"/>
      <c r="TLE206" s="7"/>
      <c r="TLF206" s="49"/>
      <c r="TLG206" s="12"/>
      <c r="TLH206" s="18"/>
      <c r="TLI206" s="7"/>
      <c r="TLJ206" s="49"/>
      <c r="TLK206" s="12"/>
      <c r="TLL206" s="18"/>
      <c r="TLM206" s="7"/>
      <c r="TLN206" s="49"/>
      <c r="TLO206" s="12"/>
      <c r="TLP206" s="18"/>
      <c r="TLQ206" s="7"/>
      <c r="TLR206" s="49"/>
      <c r="TLS206" s="12"/>
      <c r="TLT206" s="18"/>
      <c r="TLU206" s="7"/>
      <c r="TLV206" s="49"/>
      <c r="TLW206" s="12"/>
      <c r="TLX206" s="18"/>
      <c r="TLY206" s="7"/>
      <c r="TLZ206" s="49"/>
      <c r="TMA206" s="12"/>
      <c r="TMB206" s="18"/>
      <c r="TMC206" s="7"/>
      <c r="TMD206" s="49"/>
      <c r="TME206" s="12"/>
      <c r="TMF206" s="18"/>
      <c r="TMG206" s="7"/>
      <c r="TMH206" s="49"/>
      <c r="TMI206" s="12"/>
      <c r="TMJ206" s="18"/>
      <c r="TMK206" s="7"/>
      <c r="TML206" s="49"/>
      <c r="TMM206" s="12"/>
      <c r="TMN206" s="18"/>
      <c r="TMO206" s="7"/>
      <c r="TMP206" s="49"/>
      <c r="TMQ206" s="12"/>
      <c r="TMR206" s="18"/>
      <c r="TMS206" s="7"/>
      <c r="TMT206" s="49"/>
      <c r="TMU206" s="12"/>
      <c r="TMV206" s="18"/>
      <c r="TMW206" s="7"/>
      <c r="TMX206" s="49"/>
      <c r="TMY206" s="12"/>
      <c r="TMZ206" s="18"/>
      <c r="TNA206" s="7"/>
      <c r="TNB206" s="49"/>
      <c r="TNC206" s="12"/>
      <c r="TND206" s="18"/>
      <c r="TNE206" s="7"/>
      <c r="TNF206" s="49"/>
      <c r="TNG206" s="12"/>
      <c r="TNH206" s="18"/>
      <c r="TNI206" s="7"/>
      <c r="TNJ206" s="49"/>
      <c r="TNK206" s="12"/>
      <c r="TNL206" s="18"/>
      <c r="TNM206" s="7"/>
      <c r="TNN206" s="49"/>
      <c r="TNO206" s="12"/>
      <c r="TNP206" s="18"/>
      <c r="TNQ206" s="7"/>
      <c r="TNR206" s="49"/>
      <c r="TNS206" s="12"/>
      <c r="TNT206" s="18"/>
      <c r="TNU206" s="7"/>
      <c r="TNV206" s="49"/>
      <c r="TNW206" s="12"/>
      <c r="TNX206" s="18"/>
      <c r="TNY206" s="7"/>
      <c r="TNZ206" s="49"/>
      <c r="TOA206" s="12"/>
      <c r="TOB206" s="18"/>
      <c r="TOC206" s="7"/>
      <c r="TOD206" s="49"/>
      <c r="TOE206" s="12"/>
      <c r="TOF206" s="18"/>
      <c r="TOG206" s="7"/>
      <c r="TOH206" s="49"/>
      <c r="TOI206" s="12"/>
      <c r="TOJ206" s="18"/>
      <c r="TOK206" s="7"/>
      <c r="TOL206" s="49"/>
      <c r="TOM206" s="12"/>
      <c r="TON206" s="18"/>
      <c r="TOO206" s="7"/>
      <c r="TOP206" s="49"/>
      <c r="TOQ206" s="12"/>
      <c r="TOR206" s="18"/>
      <c r="TOS206" s="7"/>
      <c r="TOT206" s="49"/>
      <c r="TOU206" s="12"/>
      <c r="TOV206" s="18"/>
      <c r="TOW206" s="7"/>
      <c r="TOX206" s="49"/>
      <c r="TOY206" s="12"/>
      <c r="TOZ206" s="18"/>
      <c r="TPA206" s="7"/>
      <c r="TPB206" s="49"/>
      <c r="TPC206" s="12"/>
      <c r="TPD206" s="18"/>
      <c r="TPE206" s="7"/>
      <c r="TPF206" s="49"/>
      <c r="TPG206" s="12"/>
      <c r="TPH206" s="18"/>
      <c r="TPI206" s="7"/>
      <c r="TPJ206" s="49"/>
      <c r="TPK206" s="12"/>
      <c r="TPL206" s="18"/>
      <c r="TPM206" s="7"/>
      <c r="TPN206" s="49"/>
      <c r="TPO206" s="12"/>
      <c r="TPP206" s="18"/>
      <c r="TPQ206" s="7"/>
      <c r="TPR206" s="49"/>
      <c r="TPS206" s="12"/>
      <c r="TPT206" s="18"/>
      <c r="TPU206" s="7"/>
      <c r="TPV206" s="49"/>
      <c r="TPW206" s="12"/>
      <c r="TPX206" s="18"/>
      <c r="TPY206" s="7"/>
      <c r="TPZ206" s="49"/>
      <c r="TQA206" s="12"/>
      <c r="TQB206" s="18"/>
      <c r="TQC206" s="7"/>
      <c r="TQD206" s="49"/>
      <c r="TQE206" s="12"/>
      <c r="TQF206" s="18"/>
      <c r="TQG206" s="7"/>
      <c r="TQH206" s="49"/>
      <c r="TQI206" s="12"/>
      <c r="TQJ206" s="18"/>
      <c r="TQK206" s="7"/>
      <c r="TQL206" s="49"/>
      <c r="TQM206" s="12"/>
      <c r="TQN206" s="18"/>
      <c r="TQO206" s="7"/>
      <c r="TQP206" s="49"/>
      <c r="TQQ206" s="12"/>
      <c r="TQR206" s="18"/>
      <c r="TQS206" s="7"/>
      <c r="TQT206" s="49"/>
      <c r="TQU206" s="12"/>
      <c r="TQV206" s="18"/>
      <c r="TQW206" s="7"/>
      <c r="TQX206" s="49"/>
      <c r="TQY206" s="12"/>
      <c r="TQZ206" s="18"/>
      <c r="TRA206" s="7"/>
      <c r="TRB206" s="49"/>
      <c r="TRC206" s="12"/>
      <c r="TRD206" s="18"/>
      <c r="TRE206" s="7"/>
      <c r="TRF206" s="49"/>
      <c r="TRG206" s="12"/>
      <c r="TRH206" s="18"/>
      <c r="TRI206" s="7"/>
      <c r="TRJ206" s="49"/>
      <c r="TRK206" s="12"/>
      <c r="TRL206" s="18"/>
      <c r="TRM206" s="7"/>
      <c r="TRN206" s="49"/>
      <c r="TRO206" s="12"/>
      <c r="TRP206" s="18"/>
      <c r="TRQ206" s="7"/>
      <c r="TRR206" s="49"/>
      <c r="TRS206" s="12"/>
      <c r="TRT206" s="18"/>
      <c r="TRU206" s="7"/>
      <c r="TRV206" s="49"/>
      <c r="TRW206" s="12"/>
      <c r="TRX206" s="18"/>
      <c r="TRY206" s="7"/>
      <c r="TRZ206" s="49"/>
      <c r="TSA206" s="12"/>
      <c r="TSB206" s="18"/>
      <c r="TSC206" s="7"/>
      <c r="TSD206" s="49"/>
      <c r="TSE206" s="12"/>
      <c r="TSF206" s="18"/>
      <c r="TSG206" s="7"/>
      <c r="TSH206" s="49"/>
      <c r="TSI206" s="12"/>
      <c r="TSJ206" s="18"/>
      <c r="TSK206" s="7"/>
      <c r="TSL206" s="49"/>
      <c r="TSM206" s="12"/>
      <c r="TSN206" s="18"/>
      <c r="TSO206" s="7"/>
      <c r="TSP206" s="49"/>
      <c r="TSQ206" s="12"/>
      <c r="TSR206" s="18"/>
      <c r="TSS206" s="7"/>
      <c r="TST206" s="49"/>
      <c r="TSU206" s="12"/>
      <c r="TSV206" s="18"/>
      <c r="TSW206" s="7"/>
      <c r="TSX206" s="49"/>
      <c r="TSY206" s="12"/>
      <c r="TSZ206" s="18"/>
      <c r="TTA206" s="7"/>
      <c r="TTB206" s="49"/>
      <c r="TTC206" s="12"/>
      <c r="TTD206" s="18"/>
      <c r="TTE206" s="7"/>
      <c r="TTF206" s="49"/>
      <c r="TTG206" s="12"/>
      <c r="TTH206" s="18"/>
      <c r="TTI206" s="7"/>
      <c r="TTJ206" s="49"/>
      <c r="TTK206" s="12"/>
      <c r="TTL206" s="18"/>
      <c r="TTM206" s="7"/>
      <c r="TTN206" s="49"/>
      <c r="TTO206" s="12"/>
      <c r="TTP206" s="18"/>
      <c r="TTQ206" s="7"/>
      <c r="TTR206" s="49"/>
      <c r="TTS206" s="12"/>
      <c r="TTT206" s="18"/>
      <c r="TTU206" s="7"/>
      <c r="TTV206" s="49"/>
      <c r="TTW206" s="12"/>
      <c r="TTX206" s="18"/>
      <c r="TTY206" s="7"/>
      <c r="TTZ206" s="49"/>
      <c r="TUA206" s="12"/>
      <c r="TUB206" s="18"/>
      <c r="TUC206" s="7"/>
      <c r="TUD206" s="49"/>
      <c r="TUE206" s="12"/>
      <c r="TUF206" s="18"/>
      <c r="TUG206" s="7"/>
      <c r="TUH206" s="49"/>
      <c r="TUI206" s="12"/>
      <c r="TUJ206" s="18"/>
      <c r="TUK206" s="7"/>
      <c r="TUL206" s="49"/>
      <c r="TUM206" s="12"/>
      <c r="TUN206" s="18"/>
      <c r="TUO206" s="7"/>
      <c r="TUP206" s="49"/>
      <c r="TUQ206" s="12"/>
      <c r="TUR206" s="18"/>
      <c r="TUS206" s="7"/>
      <c r="TUT206" s="49"/>
      <c r="TUU206" s="12"/>
      <c r="TUV206" s="18"/>
      <c r="TUW206" s="7"/>
      <c r="TUX206" s="49"/>
      <c r="TUY206" s="12"/>
      <c r="TUZ206" s="18"/>
      <c r="TVA206" s="7"/>
      <c r="TVB206" s="49"/>
      <c r="TVC206" s="12"/>
      <c r="TVD206" s="18"/>
      <c r="TVE206" s="7"/>
      <c r="TVF206" s="49"/>
      <c r="TVG206" s="12"/>
      <c r="TVH206" s="18"/>
      <c r="TVI206" s="7"/>
      <c r="TVJ206" s="49"/>
      <c r="TVK206" s="12"/>
      <c r="TVL206" s="18"/>
      <c r="TVM206" s="7"/>
      <c r="TVN206" s="49"/>
      <c r="TVO206" s="12"/>
      <c r="TVP206" s="18"/>
      <c r="TVQ206" s="7"/>
      <c r="TVR206" s="49"/>
      <c r="TVS206" s="12"/>
      <c r="TVT206" s="18"/>
      <c r="TVU206" s="7"/>
      <c r="TVV206" s="49"/>
      <c r="TVW206" s="12"/>
      <c r="TVX206" s="18"/>
      <c r="TVY206" s="7"/>
      <c r="TVZ206" s="49"/>
      <c r="TWA206" s="12"/>
      <c r="TWB206" s="18"/>
      <c r="TWC206" s="7"/>
      <c r="TWD206" s="49"/>
      <c r="TWE206" s="12"/>
      <c r="TWF206" s="18"/>
      <c r="TWG206" s="7"/>
      <c r="TWH206" s="49"/>
      <c r="TWI206" s="12"/>
      <c r="TWJ206" s="18"/>
      <c r="TWK206" s="7"/>
      <c r="TWL206" s="49"/>
      <c r="TWM206" s="12"/>
      <c r="TWN206" s="18"/>
      <c r="TWO206" s="7"/>
      <c r="TWP206" s="49"/>
      <c r="TWQ206" s="12"/>
      <c r="TWR206" s="18"/>
      <c r="TWS206" s="7"/>
      <c r="TWT206" s="49"/>
      <c r="TWU206" s="12"/>
      <c r="TWV206" s="18"/>
      <c r="TWW206" s="7"/>
      <c r="TWX206" s="49"/>
      <c r="TWY206" s="12"/>
      <c r="TWZ206" s="18"/>
      <c r="TXA206" s="7"/>
      <c r="TXB206" s="49"/>
      <c r="TXC206" s="12"/>
      <c r="TXD206" s="18"/>
      <c r="TXE206" s="7"/>
      <c r="TXF206" s="49"/>
      <c r="TXG206" s="12"/>
      <c r="TXH206" s="18"/>
      <c r="TXI206" s="7"/>
      <c r="TXJ206" s="49"/>
      <c r="TXK206" s="12"/>
      <c r="TXL206" s="18"/>
      <c r="TXM206" s="7"/>
      <c r="TXN206" s="49"/>
      <c r="TXO206" s="12"/>
      <c r="TXP206" s="18"/>
      <c r="TXQ206" s="7"/>
      <c r="TXR206" s="49"/>
      <c r="TXS206" s="12"/>
      <c r="TXT206" s="18"/>
      <c r="TXU206" s="7"/>
      <c r="TXV206" s="49"/>
      <c r="TXW206" s="12"/>
      <c r="TXX206" s="18"/>
      <c r="TXY206" s="7"/>
      <c r="TXZ206" s="49"/>
      <c r="TYA206" s="12"/>
      <c r="TYB206" s="18"/>
      <c r="TYC206" s="7"/>
      <c r="TYD206" s="49"/>
      <c r="TYE206" s="12"/>
      <c r="TYF206" s="18"/>
      <c r="TYG206" s="7"/>
      <c r="TYH206" s="49"/>
      <c r="TYI206" s="12"/>
      <c r="TYJ206" s="18"/>
      <c r="TYK206" s="7"/>
      <c r="TYL206" s="49"/>
      <c r="TYM206" s="12"/>
      <c r="TYN206" s="18"/>
      <c r="TYO206" s="7"/>
      <c r="TYP206" s="49"/>
      <c r="TYQ206" s="12"/>
      <c r="TYR206" s="18"/>
      <c r="TYS206" s="7"/>
      <c r="TYT206" s="49"/>
      <c r="TYU206" s="12"/>
      <c r="TYV206" s="18"/>
      <c r="TYW206" s="7"/>
      <c r="TYX206" s="49"/>
      <c r="TYY206" s="12"/>
      <c r="TYZ206" s="18"/>
      <c r="TZA206" s="7"/>
      <c r="TZB206" s="49"/>
      <c r="TZC206" s="12"/>
      <c r="TZD206" s="18"/>
      <c r="TZE206" s="7"/>
      <c r="TZF206" s="49"/>
      <c r="TZG206" s="12"/>
      <c r="TZH206" s="18"/>
      <c r="TZI206" s="7"/>
      <c r="TZJ206" s="49"/>
      <c r="TZK206" s="12"/>
      <c r="TZL206" s="18"/>
      <c r="TZM206" s="7"/>
      <c r="TZN206" s="49"/>
      <c r="TZO206" s="12"/>
      <c r="TZP206" s="18"/>
      <c r="TZQ206" s="7"/>
      <c r="TZR206" s="49"/>
      <c r="TZS206" s="12"/>
      <c r="TZT206" s="18"/>
      <c r="TZU206" s="7"/>
      <c r="TZV206" s="49"/>
      <c r="TZW206" s="12"/>
      <c r="TZX206" s="18"/>
      <c r="TZY206" s="7"/>
      <c r="TZZ206" s="49"/>
      <c r="UAA206" s="12"/>
      <c r="UAB206" s="18"/>
      <c r="UAC206" s="7"/>
      <c r="UAD206" s="49"/>
      <c r="UAE206" s="12"/>
      <c r="UAF206" s="18"/>
      <c r="UAG206" s="7"/>
      <c r="UAH206" s="49"/>
      <c r="UAI206" s="12"/>
      <c r="UAJ206" s="18"/>
      <c r="UAK206" s="7"/>
      <c r="UAL206" s="49"/>
      <c r="UAM206" s="12"/>
      <c r="UAN206" s="18"/>
      <c r="UAO206" s="7"/>
      <c r="UAP206" s="49"/>
      <c r="UAQ206" s="12"/>
      <c r="UAR206" s="18"/>
      <c r="UAS206" s="7"/>
      <c r="UAT206" s="49"/>
      <c r="UAU206" s="12"/>
      <c r="UAV206" s="18"/>
      <c r="UAW206" s="7"/>
      <c r="UAX206" s="49"/>
      <c r="UAY206" s="12"/>
      <c r="UAZ206" s="18"/>
      <c r="UBA206" s="7"/>
      <c r="UBB206" s="49"/>
      <c r="UBC206" s="12"/>
      <c r="UBD206" s="18"/>
      <c r="UBE206" s="7"/>
      <c r="UBF206" s="49"/>
      <c r="UBG206" s="12"/>
      <c r="UBH206" s="18"/>
      <c r="UBI206" s="7"/>
      <c r="UBJ206" s="49"/>
      <c r="UBK206" s="12"/>
      <c r="UBL206" s="18"/>
      <c r="UBM206" s="7"/>
      <c r="UBN206" s="49"/>
      <c r="UBO206" s="12"/>
      <c r="UBP206" s="18"/>
      <c r="UBQ206" s="7"/>
      <c r="UBR206" s="49"/>
      <c r="UBS206" s="12"/>
      <c r="UBT206" s="18"/>
      <c r="UBU206" s="7"/>
      <c r="UBV206" s="49"/>
      <c r="UBW206" s="12"/>
      <c r="UBX206" s="18"/>
      <c r="UBY206" s="7"/>
      <c r="UBZ206" s="49"/>
      <c r="UCA206" s="12"/>
      <c r="UCB206" s="18"/>
      <c r="UCC206" s="7"/>
      <c r="UCD206" s="49"/>
      <c r="UCE206" s="12"/>
      <c r="UCF206" s="18"/>
      <c r="UCG206" s="7"/>
      <c r="UCH206" s="49"/>
      <c r="UCI206" s="12"/>
      <c r="UCJ206" s="18"/>
      <c r="UCK206" s="7"/>
      <c r="UCL206" s="49"/>
      <c r="UCM206" s="12"/>
      <c r="UCN206" s="18"/>
      <c r="UCO206" s="7"/>
      <c r="UCP206" s="49"/>
      <c r="UCQ206" s="12"/>
      <c r="UCR206" s="18"/>
      <c r="UCS206" s="7"/>
      <c r="UCT206" s="49"/>
      <c r="UCU206" s="12"/>
      <c r="UCV206" s="18"/>
      <c r="UCW206" s="7"/>
      <c r="UCX206" s="49"/>
      <c r="UCY206" s="12"/>
      <c r="UCZ206" s="18"/>
      <c r="UDA206" s="7"/>
      <c r="UDB206" s="49"/>
      <c r="UDC206" s="12"/>
      <c r="UDD206" s="18"/>
      <c r="UDE206" s="7"/>
      <c r="UDF206" s="49"/>
      <c r="UDG206" s="12"/>
      <c r="UDH206" s="18"/>
      <c r="UDI206" s="7"/>
      <c r="UDJ206" s="49"/>
      <c r="UDK206" s="12"/>
      <c r="UDL206" s="18"/>
      <c r="UDM206" s="7"/>
      <c r="UDN206" s="49"/>
      <c r="UDO206" s="12"/>
      <c r="UDP206" s="18"/>
      <c r="UDQ206" s="7"/>
      <c r="UDR206" s="49"/>
      <c r="UDS206" s="12"/>
      <c r="UDT206" s="18"/>
      <c r="UDU206" s="7"/>
      <c r="UDV206" s="49"/>
      <c r="UDW206" s="12"/>
      <c r="UDX206" s="18"/>
      <c r="UDY206" s="7"/>
      <c r="UDZ206" s="49"/>
      <c r="UEA206" s="12"/>
      <c r="UEB206" s="18"/>
      <c r="UEC206" s="7"/>
      <c r="UED206" s="49"/>
      <c r="UEE206" s="12"/>
      <c r="UEF206" s="18"/>
      <c r="UEG206" s="7"/>
      <c r="UEH206" s="49"/>
      <c r="UEI206" s="12"/>
      <c r="UEJ206" s="18"/>
      <c r="UEK206" s="7"/>
      <c r="UEL206" s="49"/>
      <c r="UEM206" s="12"/>
      <c r="UEN206" s="18"/>
      <c r="UEO206" s="7"/>
      <c r="UEP206" s="49"/>
      <c r="UEQ206" s="12"/>
      <c r="UER206" s="18"/>
      <c r="UES206" s="7"/>
      <c r="UET206" s="49"/>
      <c r="UEU206" s="12"/>
      <c r="UEV206" s="18"/>
      <c r="UEW206" s="7"/>
      <c r="UEX206" s="49"/>
      <c r="UEY206" s="12"/>
      <c r="UEZ206" s="18"/>
      <c r="UFA206" s="7"/>
      <c r="UFB206" s="49"/>
      <c r="UFC206" s="12"/>
      <c r="UFD206" s="18"/>
      <c r="UFE206" s="7"/>
      <c r="UFF206" s="49"/>
      <c r="UFG206" s="12"/>
      <c r="UFH206" s="18"/>
      <c r="UFI206" s="7"/>
      <c r="UFJ206" s="49"/>
      <c r="UFK206" s="12"/>
      <c r="UFL206" s="18"/>
      <c r="UFM206" s="7"/>
      <c r="UFN206" s="49"/>
      <c r="UFO206" s="12"/>
      <c r="UFP206" s="18"/>
      <c r="UFQ206" s="7"/>
      <c r="UFR206" s="49"/>
      <c r="UFS206" s="12"/>
      <c r="UFT206" s="18"/>
      <c r="UFU206" s="7"/>
      <c r="UFV206" s="49"/>
      <c r="UFW206" s="12"/>
      <c r="UFX206" s="18"/>
      <c r="UFY206" s="7"/>
      <c r="UFZ206" s="49"/>
      <c r="UGA206" s="12"/>
      <c r="UGB206" s="18"/>
      <c r="UGC206" s="7"/>
      <c r="UGD206" s="49"/>
      <c r="UGE206" s="12"/>
      <c r="UGF206" s="18"/>
      <c r="UGG206" s="7"/>
      <c r="UGH206" s="49"/>
      <c r="UGI206" s="12"/>
      <c r="UGJ206" s="18"/>
      <c r="UGK206" s="7"/>
      <c r="UGL206" s="49"/>
      <c r="UGM206" s="12"/>
      <c r="UGN206" s="18"/>
      <c r="UGO206" s="7"/>
      <c r="UGP206" s="49"/>
      <c r="UGQ206" s="12"/>
      <c r="UGR206" s="18"/>
      <c r="UGS206" s="7"/>
      <c r="UGT206" s="49"/>
      <c r="UGU206" s="12"/>
      <c r="UGV206" s="18"/>
      <c r="UGW206" s="7"/>
      <c r="UGX206" s="49"/>
      <c r="UGY206" s="12"/>
      <c r="UGZ206" s="18"/>
      <c r="UHA206" s="7"/>
      <c r="UHB206" s="49"/>
      <c r="UHC206" s="12"/>
      <c r="UHD206" s="18"/>
      <c r="UHE206" s="7"/>
      <c r="UHF206" s="49"/>
      <c r="UHG206" s="12"/>
      <c r="UHH206" s="18"/>
      <c r="UHI206" s="7"/>
      <c r="UHJ206" s="49"/>
      <c r="UHK206" s="12"/>
      <c r="UHL206" s="18"/>
      <c r="UHM206" s="7"/>
      <c r="UHN206" s="49"/>
      <c r="UHO206" s="12"/>
      <c r="UHP206" s="18"/>
      <c r="UHQ206" s="7"/>
      <c r="UHR206" s="49"/>
      <c r="UHS206" s="12"/>
      <c r="UHT206" s="18"/>
      <c r="UHU206" s="7"/>
      <c r="UHV206" s="49"/>
      <c r="UHW206" s="12"/>
      <c r="UHX206" s="18"/>
      <c r="UHY206" s="7"/>
      <c r="UHZ206" s="49"/>
      <c r="UIA206" s="12"/>
      <c r="UIB206" s="18"/>
      <c r="UIC206" s="7"/>
      <c r="UID206" s="49"/>
      <c r="UIE206" s="12"/>
      <c r="UIF206" s="18"/>
      <c r="UIG206" s="7"/>
      <c r="UIH206" s="49"/>
      <c r="UII206" s="12"/>
      <c r="UIJ206" s="18"/>
      <c r="UIK206" s="7"/>
      <c r="UIL206" s="49"/>
      <c r="UIM206" s="12"/>
      <c r="UIN206" s="18"/>
      <c r="UIO206" s="7"/>
      <c r="UIP206" s="49"/>
      <c r="UIQ206" s="12"/>
      <c r="UIR206" s="18"/>
      <c r="UIS206" s="7"/>
      <c r="UIT206" s="49"/>
      <c r="UIU206" s="12"/>
      <c r="UIV206" s="18"/>
      <c r="UIW206" s="7"/>
      <c r="UIX206" s="49"/>
      <c r="UIY206" s="12"/>
      <c r="UIZ206" s="18"/>
      <c r="UJA206" s="7"/>
      <c r="UJB206" s="49"/>
      <c r="UJC206" s="12"/>
      <c r="UJD206" s="18"/>
      <c r="UJE206" s="7"/>
      <c r="UJF206" s="49"/>
      <c r="UJG206" s="12"/>
      <c r="UJH206" s="18"/>
      <c r="UJI206" s="7"/>
      <c r="UJJ206" s="49"/>
      <c r="UJK206" s="12"/>
      <c r="UJL206" s="18"/>
      <c r="UJM206" s="7"/>
      <c r="UJN206" s="49"/>
      <c r="UJO206" s="12"/>
      <c r="UJP206" s="18"/>
      <c r="UJQ206" s="7"/>
      <c r="UJR206" s="49"/>
      <c r="UJS206" s="12"/>
      <c r="UJT206" s="18"/>
      <c r="UJU206" s="7"/>
      <c r="UJV206" s="49"/>
      <c r="UJW206" s="12"/>
      <c r="UJX206" s="18"/>
      <c r="UJY206" s="7"/>
      <c r="UJZ206" s="49"/>
      <c r="UKA206" s="12"/>
      <c r="UKB206" s="18"/>
      <c r="UKC206" s="7"/>
      <c r="UKD206" s="49"/>
      <c r="UKE206" s="12"/>
      <c r="UKF206" s="18"/>
      <c r="UKG206" s="7"/>
      <c r="UKH206" s="49"/>
      <c r="UKI206" s="12"/>
      <c r="UKJ206" s="18"/>
      <c r="UKK206" s="7"/>
      <c r="UKL206" s="49"/>
      <c r="UKM206" s="12"/>
      <c r="UKN206" s="18"/>
      <c r="UKO206" s="7"/>
      <c r="UKP206" s="49"/>
      <c r="UKQ206" s="12"/>
      <c r="UKR206" s="18"/>
      <c r="UKS206" s="7"/>
      <c r="UKT206" s="49"/>
      <c r="UKU206" s="12"/>
      <c r="UKV206" s="18"/>
      <c r="UKW206" s="7"/>
      <c r="UKX206" s="49"/>
      <c r="UKY206" s="12"/>
      <c r="UKZ206" s="18"/>
      <c r="ULA206" s="7"/>
      <c r="ULB206" s="49"/>
      <c r="ULC206" s="12"/>
      <c r="ULD206" s="18"/>
      <c r="ULE206" s="7"/>
      <c r="ULF206" s="49"/>
      <c r="ULG206" s="12"/>
      <c r="ULH206" s="18"/>
      <c r="ULI206" s="7"/>
      <c r="ULJ206" s="49"/>
      <c r="ULK206" s="12"/>
      <c r="ULL206" s="18"/>
      <c r="ULM206" s="7"/>
      <c r="ULN206" s="49"/>
      <c r="ULO206" s="12"/>
      <c r="ULP206" s="18"/>
      <c r="ULQ206" s="7"/>
      <c r="ULR206" s="49"/>
      <c r="ULS206" s="12"/>
      <c r="ULT206" s="18"/>
      <c r="ULU206" s="7"/>
      <c r="ULV206" s="49"/>
      <c r="ULW206" s="12"/>
      <c r="ULX206" s="18"/>
      <c r="ULY206" s="7"/>
      <c r="ULZ206" s="49"/>
      <c r="UMA206" s="12"/>
      <c r="UMB206" s="18"/>
      <c r="UMC206" s="7"/>
      <c r="UMD206" s="49"/>
      <c r="UME206" s="12"/>
      <c r="UMF206" s="18"/>
      <c r="UMG206" s="7"/>
      <c r="UMH206" s="49"/>
      <c r="UMI206" s="12"/>
      <c r="UMJ206" s="18"/>
      <c r="UMK206" s="7"/>
      <c r="UML206" s="49"/>
      <c r="UMM206" s="12"/>
      <c r="UMN206" s="18"/>
      <c r="UMO206" s="7"/>
      <c r="UMP206" s="49"/>
      <c r="UMQ206" s="12"/>
      <c r="UMR206" s="18"/>
      <c r="UMS206" s="7"/>
      <c r="UMT206" s="49"/>
      <c r="UMU206" s="12"/>
      <c r="UMV206" s="18"/>
      <c r="UMW206" s="7"/>
      <c r="UMX206" s="49"/>
      <c r="UMY206" s="12"/>
      <c r="UMZ206" s="18"/>
      <c r="UNA206" s="7"/>
      <c r="UNB206" s="49"/>
      <c r="UNC206" s="12"/>
      <c r="UND206" s="18"/>
      <c r="UNE206" s="7"/>
      <c r="UNF206" s="49"/>
      <c r="UNG206" s="12"/>
      <c r="UNH206" s="18"/>
      <c r="UNI206" s="7"/>
      <c r="UNJ206" s="49"/>
      <c r="UNK206" s="12"/>
      <c r="UNL206" s="18"/>
      <c r="UNM206" s="7"/>
      <c r="UNN206" s="49"/>
      <c r="UNO206" s="12"/>
      <c r="UNP206" s="18"/>
      <c r="UNQ206" s="7"/>
      <c r="UNR206" s="49"/>
      <c r="UNS206" s="12"/>
      <c r="UNT206" s="18"/>
      <c r="UNU206" s="7"/>
      <c r="UNV206" s="49"/>
      <c r="UNW206" s="12"/>
      <c r="UNX206" s="18"/>
      <c r="UNY206" s="7"/>
      <c r="UNZ206" s="49"/>
      <c r="UOA206" s="12"/>
      <c r="UOB206" s="18"/>
      <c r="UOC206" s="7"/>
      <c r="UOD206" s="49"/>
      <c r="UOE206" s="12"/>
      <c r="UOF206" s="18"/>
      <c r="UOG206" s="7"/>
      <c r="UOH206" s="49"/>
      <c r="UOI206" s="12"/>
      <c r="UOJ206" s="18"/>
      <c r="UOK206" s="7"/>
      <c r="UOL206" s="49"/>
      <c r="UOM206" s="12"/>
      <c r="UON206" s="18"/>
      <c r="UOO206" s="7"/>
      <c r="UOP206" s="49"/>
      <c r="UOQ206" s="12"/>
      <c r="UOR206" s="18"/>
      <c r="UOS206" s="7"/>
      <c r="UOT206" s="49"/>
      <c r="UOU206" s="12"/>
      <c r="UOV206" s="18"/>
      <c r="UOW206" s="7"/>
      <c r="UOX206" s="49"/>
      <c r="UOY206" s="12"/>
      <c r="UOZ206" s="18"/>
      <c r="UPA206" s="7"/>
      <c r="UPB206" s="49"/>
      <c r="UPC206" s="12"/>
      <c r="UPD206" s="18"/>
      <c r="UPE206" s="7"/>
      <c r="UPF206" s="49"/>
      <c r="UPG206" s="12"/>
      <c r="UPH206" s="18"/>
      <c r="UPI206" s="7"/>
      <c r="UPJ206" s="49"/>
      <c r="UPK206" s="12"/>
      <c r="UPL206" s="18"/>
      <c r="UPM206" s="7"/>
      <c r="UPN206" s="49"/>
      <c r="UPO206" s="12"/>
      <c r="UPP206" s="18"/>
      <c r="UPQ206" s="7"/>
      <c r="UPR206" s="49"/>
      <c r="UPS206" s="12"/>
      <c r="UPT206" s="18"/>
      <c r="UPU206" s="7"/>
      <c r="UPV206" s="49"/>
      <c r="UPW206" s="12"/>
      <c r="UPX206" s="18"/>
      <c r="UPY206" s="7"/>
      <c r="UPZ206" s="49"/>
      <c r="UQA206" s="12"/>
      <c r="UQB206" s="18"/>
      <c r="UQC206" s="7"/>
      <c r="UQD206" s="49"/>
      <c r="UQE206" s="12"/>
      <c r="UQF206" s="18"/>
      <c r="UQG206" s="7"/>
      <c r="UQH206" s="49"/>
      <c r="UQI206" s="12"/>
      <c r="UQJ206" s="18"/>
      <c r="UQK206" s="7"/>
      <c r="UQL206" s="49"/>
      <c r="UQM206" s="12"/>
      <c r="UQN206" s="18"/>
      <c r="UQO206" s="7"/>
      <c r="UQP206" s="49"/>
      <c r="UQQ206" s="12"/>
      <c r="UQR206" s="18"/>
      <c r="UQS206" s="7"/>
      <c r="UQT206" s="49"/>
      <c r="UQU206" s="12"/>
      <c r="UQV206" s="18"/>
      <c r="UQW206" s="7"/>
      <c r="UQX206" s="49"/>
      <c r="UQY206" s="12"/>
      <c r="UQZ206" s="18"/>
      <c r="URA206" s="7"/>
      <c r="URB206" s="49"/>
      <c r="URC206" s="12"/>
      <c r="URD206" s="18"/>
      <c r="URE206" s="7"/>
      <c r="URF206" s="49"/>
      <c r="URG206" s="12"/>
      <c r="URH206" s="18"/>
      <c r="URI206" s="7"/>
      <c r="URJ206" s="49"/>
      <c r="URK206" s="12"/>
      <c r="URL206" s="18"/>
      <c r="URM206" s="7"/>
      <c r="URN206" s="49"/>
      <c r="URO206" s="12"/>
      <c r="URP206" s="18"/>
      <c r="URQ206" s="7"/>
      <c r="URR206" s="49"/>
      <c r="URS206" s="12"/>
      <c r="URT206" s="18"/>
      <c r="URU206" s="7"/>
      <c r="URV206" s="49"/>
      <c r="URW206" s="12"/>
      <c r="URX206" s="18"/>
      <c r="URY206" s="7"/>
      <c r="URZ206" s="49"/>
      <c r="USA206" s="12"/>
      <c r="USB206" s="18"/>
      <c r="USC206" s="7"/>
      <c r="USD206" s="49"/>
      <c r="USE206" s="12"/>
      <c r="USF206" s="18"/>
      <c r="USG206" s="7"/>
      <c r="USH206" s="49"/>
      <c r="USI206" s="12"/>
      <c r="USJ206" s="18"/>
      <c r="USK206" s="7"/>
      <c r="USL206" s="49"/>
      <c r="USM206" s="12"/>
      <c r="USN206" s="18"/>
      <c r="USO206" s="7"/>
      <c r="USP206" s="49"/>
      <c r="USQ206" s="12"/>
      <c r="USR206" s="18"/>
      <c r="USS206" s="7"/>
      <c r="UST206" s="49"/>
      <c r="USU206" s="12"/>
      <c r="USV206" s="18"/>
      <c r="USW206" s="7"/>
      <c r="USX206" s="49"/>
      <c r="USY206" s="12"/>
      <c r="USZ206" s="18"/>
      <c r="UTA206" s="7"/>
      <c r="UTB206" s="49"/>
      <c r="UTC206" s="12"/>
      <c r="UTD206" s="18"/>
      <c r="UTE206" s="7"/>
      <c r="UTF206" s="49"/>
      <c r="UTG206" s="12"/>
      <c r="UTH206" s="18"/>
      <c r="UTI206" s="7"/>
      <c r="UTJ206" s="49"/>
      <c r="UTK206" s="12"/>
      <c r="UTL206" s="18"/>
      <c r="UTM206" s="7"/>
      <c r="UTN206" s="49"/>
      <c r="UTO206" s="12"/>
      <c r="UTP206" s="18"/>
      <c r="UTQ206" s="7"/>
      <c r="UTR206" s="49"/>
      <c r="UTS206" s="12"/>
      <c r="UTT206" s="18"/>
      <c r="UTU206" s="7"/>
      <c r="UTV206" s="49"/>
      <c r="UTW206" s="12"/>
      <c r="UTX206" s="18"/>
      <c r="UTY206" s="7"/>
      <c r="UTZ206" s="49"/>
      <c r="UUA206" s="12"/>
      <c r="UUB206" s="18"/>
      <c r="UUC206" s="7"/>
      <c r="UUD206" s="49"/>
      <c r="UUE206" s="12"/>
      <c r="UUF206" s="18"/>
      <c r="UUG206" s="7"/>
      <c r="UUH206" s="49"/>
      <c r="UUI206" s="12"/>
      <c r="UUJ206" s="18"/>
      <c r="UUK206" s="7"/>
      <c r="UUL206" s="49"/>
      <c r="UUM206" s="12"/>
      <c r="UUN206" s="18"/>
      <c r="UUO206" s="7"/>
      <c r="UUP206" s="49"/>
      <c r="UUQ206" s="12"/>
      <c r="UUR206" s="18"/>
      <c r="UUS206" s="7"/>
      <c r="UUT206" s="49"/>
      <c r="UUU206" s="12"/>
      <c r="UUV206" s="18"/>
      <c r="UUW206" s="7"/>
      <c r="UUX206" s="49"/>
      <c r="UUY206" s="12"/>
      <c r="UUZ206" s="18"/>
      <c r="UVA206" s="7"/>
      <c r="UVB206" s="49"/>
      <c r="UVC206" s="12"/>
      <c r="UVD206" s="18"/>
      <c r="UVE206" s="7"/>
      <c r="UVF206" s="49"/>
      <c r="UVG206" s="12"/>
      <c r="UVH206" s="18"/>
      <c r="UVI206" s="7"/>
      <c r="UVJ206" s="49"/>
      <c r="UVK206" s="12"/>
      <c r="UVL206" s="18"/>
      <c r="UVM206" s="7"/>
      <c r="UVN206" s="49"/>
      <c r="UVO206" s="12"/>
      <c r="UVP206" s="18"/>
      <c r="UVQ206" s="7"/>
      <c r="UVR206" s="49"/>
      <c r="UVS206" s="12"/>
      <c r="UVT206" s="18"/>
      <c r="UVU206" s="7"/>
      <c r="UVV206" s="49"/>
      <c r="UVW206" s="12"/>
      <c r="UVX206" s="18"/>
      <c r="UVY206" s="7"/>
      <c r="UVZ206" s="49"/>
      <c r="UWA206" s="12"/>
      <c r="UWB206" s="18"/>
      <c r="UWC206" s="7"/>
      <c r="UWD206" s="49"/>
      <c r="UWE206" s="12"/>
      <c r="UWF206" s="18"/>
      <c r="UWG206" s="7"/>
      <c r="UWH206" s="49"/>
      <c r="UWI206" s="12"/>
      <c r="UWJ206" s="18"/>
      <c r="UWK206" s="7"/>
      <c r="UWL206" s="49"/>
      <c r="UWM206" s="12"/>
      <c r="UWN206" s="18"/>
      <c r="UWO206" s="7"/>
      <c r="UWP206" s="49"/>
      <c r="UWQ206" s="12"/>
      <c r="UWR206" s="18"/>
      <c r="UWS206" s="7"/>
      <c r="UWT206" s="49"/>
      <c r="UWU206" s="12"/>
      <c r="UWV206" s="18"/>
      <c r="UWW206" s="7"/>
      <c r="UWX206" s="49"/>
      <c r="UWY206" s="12"/>
      <c r="UWZ206" s="18"/>
      <c r="UXA206" s="7"/>
      <c r="UXB206" s="49"/>
      <c r="UXC206" s="12"/>
      <c r="UXD206" s="18"/>
      <c r="UXE206" s="7"/>
      <c r="UXF206" s="49"/>
      <c r="UXG206" s="12"/>
      <c r="UXH206" s="18"/>
      <c r="UXI206" s="7"/>
      <c r="UXJ206" s="49"/>
      <c r="UXK206" s="12"/>
      <c r="UXL206" s="18"/>
      <c r="UXM206" s="7"/>
      <c r="UXN206" s="49"/>
      <c r="UXO206" s="12"/>
      <c r="UXP206" s="18"/>
      <c r="UXQ206" s="7"/>
      <c r="UXR206" s="49"/>
      <c r="UXS206" s="12"/>
      <c r="UXT206" s="18"/>
      <c r="UXU206" s="7"/>
      <c r="UXV206" s="49"/>
      <c r="UXW206" s="12"/>
      <c r="UXX206" s="18"/>
      <c r="UXY206" s="7"/>
      <c r="UXZ206" s="49"/>
      <c r="UYA206" s="12"/>
      <c r="UYB206" s="18"/>
      <c r="UYC206" s="7"/>
      <c r="UYD206" s="49"/>
      <c r="UYE206" s="12"/>
      <c r="UYF206" s="18"/>
      <c r="UYG206" s="7"/>
      <c r="UYH206" s="49"/>
      <c r="UYI206" s="12"/>
      <c r="UYJ206" s="18"/>
      <c r="UYK206" s="7"/>
      <c r="UYL206" s="49"/>
      <c r="UYM206" s="12"/>
      <c r="UYN206" s="18"/>
      <c r="UYO206" s="7"/>
      <c r="UYP206" s="49"/>
      <c r="UYQ206" s="12"/>
      <c r="UYR206" s="18"/>
      <c r="UYS206" s="7"/>
      <c r="UYT206" s="49"/>
      <c r="UYU206" s="12"/>
      <c r="UYV206" s="18"/>
      <c r="UYW206" s="7"/>
      <c r="UYX206" s="49"/>
      <c r="UYY206" s="12"/>
      <c r="UYZ206" s="18"/>
      <c r="UZA206" s="7"/>
      <c r="UZB206" s="49"/>
      <c r="UZC206" s="12"/>
      <c r="UZD206" s="18"/>
      <c r="UZE206" s="7"/>
      <c r="UZF206" s="49"/>
      <c r="UZG206" s="12"/>
      <c r="UZH206" s="18"/>
      <c r="UZI206" s="7"/>
      <c r="UZJ206" s="49"/>
      <c r="UZK206" s="12"/>
      <c r="UZL206" s="18"/>
      <c r="UZM206" s="7"/>
      <c r="UZN206" s="49"/>
      <c r="UZO206" s="12"/>
      <c r="UZP206" s="18"/>
      <c r="UZQ206" s="7"/>
      <c r="UZR206" s="49"/>
      <c r="UZS206" s="12"/>
      <c r="UZT206" s="18"/>
      <c r="UZU206" s="7"/>
      <c r="UZV206" s="49"/>
      <c r="UZW206" s="12"/>
      <c r="UZX206" s="18"/>
      <c r="UZY206" s="7"/>
      <c r="UZZ206" s="49"/>
      <c r="VAA206" s="12"/>
      <c r="VAB206" s="18"/>
      <c r="VAC206" s="7"/>
      <c r="VAD206" s="49"/>
      <c r="VAE206" s="12"/>
      <c r="VAF206" s="18"/>
      <c r="VAG206" s="7"/>
      <c r="VAH206" s="49"/>
      <c r="VAI206" s="12"/>
      <c r="VAJ206" s="18"/>
      <c r="VAK206" s="7"/>
      <c r="VAL206" s="49"/>
      <c r="VAM206" s="12"/>
      <c r="VAN206" s="18"/>
      <c r="VAO206" s="7"/>
      <c r="VAP206" s="49"/>
      <c r="VAQ206" s="12"/>
      <c r="VAR206" s="18"/>
      <c r="VAS206" s="7"/>
      <c r="VAT206" s="49"/>
      <c r="VAU206" s="12"/>
      <c r="VAV206" s="18"/>
      <c r="VAW206" s="7"/>
      <c r="VAX206" s="49"/>
      <c r="VAY206" s="12"/>
      <c r="VAZ206" s="18"/>
      <c r="VBA206" s="7"/>
      <c r="VBB206" s="49"/>
      <c r="VBC206" s="12"/>
      <c r="VBD206" s="18"/>
      <c r="VBE206" s="7"/>
      <c r="VBF206" s="49"/>
      <c r="VBG206" s="12"/>
      <c r="VBH206" s="18"/>
      <c r="VBI206" s="7"/>
      <c r="VBJ206" s="49"/>
      <c r="VBK206" s="12"/>
      <c r="VBL206" s="18"/>
      <c r="VBM206" s="7"/>
      <c r="VBN206" s="49"/>
      <c r="VBO206" s="12"/>
      <c r="VBP206" s="18"/>
      <c r="VBQ206" s="7"/>
      <c r="VBR206" s="49"/>
      <c r="VBS206" s="12"/>
      <c r="VBT206" s="18"/>
      <c r="VBU206" s="7"/>
      <c r="VBV206" s="49"/>
      <c r="VBW206" s="12"/>
      <c r="VBX206" s="18"/>
      <c r="VBY206" s="7"/>
      <c r="VBZ206" s="49"/>
      <c r="VCA206" s="12"/>
      <c r="VCB206" s="18"/>
      <c r="VCC206" s="7"/>
      <c r="VCD206" s="49"/>
      <c r="VCE206" s="12"/>
      <c r="VCF206" s="18"/>
      <c r="VCG206" s="7"/>
      <c r="VCH206" s="49"/>
      <c r="VCI206" s="12"/>
      <c r="VCJ206" s="18"/>
      <c r="VCK206" s="7"/>
      <c r="VCL206" s="49"/>
      <c r="VCM206" s="12"/>
      <c r="VCN206" s="18"/>
      <c r="VCO206" s="7"/>
      <c r="VCP206" s="49"/>
      <c r="VCQ206" s="12"/>
      <c r="VCR206" s="18"/>
      <c r="VCS206" s="7"/>
      <c r="VCT206" s="49"/>
      <c r="VCU206" s="12"/>
      <c r="VCV206" s="18"/>
      <c r="VCW206" s="7"/>
      <c r="VCX206" s="49"/>
      <c r="VCY206" s="12"/>
      <c r="VCZ206" s="18"/>
      <c r="VDA206" s="7"/>
      <c r="VDB206" s="49"/>
      <c r="VDC206" s="12"/>
      <c r="VDD206" s="18"/>
      <c r="VDE206" s="7"/>
      <c r="VDF206" s="49"/>
      <c r="VDG206" s="12"/>
      <c r="VDH206" s="18"/>
      <c r="VDI206" s="7"/>
      <c r="VDJ206" s="49"/>
      <c r="VDK206" s="12"/>
      <c r="VDL206" s="18"/>
      <c r="VDM206" s="7"/>
      <c r="VDN206" s="49"/>
      <c r="VDO206" s="12"/>
      <c r="VDP206" s="18"/>
      <c r="VDQ206" s="7"/>
      <c r="VDR206" s="49"/>
      <c r="VDS206" s="12"/>
      <c r="VDT206" s="18"/>
      <c r="VDU206" s="7"/>
      <c r="VDV206" s="49"/>
      <c r="VDW206" s="12"/>
      <c r="VDX206" s="18"/>
      <c r="VDY206" s="7"/>
      <c r="VDZ206" s="49"/>
      <c r="VEA206" s="12"/>
      <c r="VEB206" s="18"/>
      <c r="VEC206" s="7"/>
      <c r="VED206" s="49"/>
      <c r="VEE206" s="12"/>
      <c r="VEF206" s="18"/>
      <c r="VEG206" s="7"/>
      <c r="VEH206" s="49"/>
      <c r="VEI206" s="12"/>
      <c r="VEJ206" s="18"/>
      <c r="VEK206" s="7"/>
      <c r="VEL206" s="49"/>
      <c r="VEM206" s="12"/>
      <c r="VEN206" s="18"/>
      <c r="VEO206" s="7"/>
      <c r="VEP206" s="49"/>
      <c r="VEQ206" s="12"/>
      <c r="VER206" s="18"/>
      <c r="VES206" s="7"/>
      <c r="VET206" s="49"/>
      <c r="VEU206" s="12"/>
      <c r="VEV206" s="18"/>
      <c r="VEW206" s="7"/>
      <c r="VEX206" s="49"/>
      <c r="VEY206" s="12"/>
      <c r="VEZ206" s="18"/>
      <c r="VFA206" s="7"/>
      <c r="VFB206" s="49"/>
      <c r="VFC206" s="12"/>
      <c r="VFD206" s="18"/>
      <c r="VFE206" s="7"/>
      <c r="VFF206" s="49"/>
      <c r="VFG206" s="12"/>
      <c r="VFH206" s="18"/>
      <c r="VFI206" s="7"/>
      <c r="VFJ206" s="49"/>
      <c r="VFK206" s="12"/>
      <c r="VFL206" s="18"/>
      <c r="VFM206" s="7"/>
      <c r="VFN206" s="49"/>
      <c r="VFO206" s="12"/>
      <c r="VFP206" s="18"/>
      <c r="VFQ206" s="7"/>
      <c r="VFR206" s="49"/>
      <c r="VFS206" s="12"/>
      <c r="VFT206" s="18"/>
      <c r="VFU206" s="7"/>
      <c r="VFV206" s="49"/>
      <c r="VFW206" s="12"/>
      <c r="VFX206" s="18"/>
      <c r="VFY206" s="7"/>
      <c r="VFZ206" s="49"/>
      <c r="VGA206" s="12"/>
      <c r="VGB206" s="18"/>
      <c r="VGC206" s="7"/>
      <c r="VGD206" s="49"/>
      <c r="VGE206" s="12"/>
      <c r="VGF206" s="18"/>
      <c r="VGG206" s="7"/>
      <c r="VGH206" s="49"/>
      <c r="VGI206" s="12"/>
      <c r="VGJ206" s="18"/>
      <c r="VGK206" s="7"/>
      <c r="VGL206" s="49"/>
      <c r="VGM206" s="12"/>
      <c r="VGN206" s="18"/>
      <c r="VGO206" s="7"/>
      <c r="VGP206" s="49"/>
      <c r="VGQ206" s="12"/>
      <c r="VGR206" s="18"/>
      <c r="VGS206" s="7"/>
      <c r="VGT206" s="49"/>
      <c r="VGU206" s="12"/>
      <c r="VGV206" s="18"/>
      <c r="VGW206" s="7"/>
      <c r="VGX206" s="49"/>
      <c r="VGY206" s="12"/>
      <c r="VGZ206" s="18"/>
      <c r="VHA206" s="7"/>
      <c r="VHB206" s="49"/>
      <c r="VHC206" s="12"/>
      <c r="VHD206" s="18"/>
      <c r="VHE206" s="7"/>
      <c r="VHF206" s="49"/>
      <c r="VHG206" s="12"/>
      <c r="VHH206" s="18"/>
      <c r="VHI206" s="7"/>
      <c r="VHJ206" s="49"/>
      <c r="VHK206" s="12"/>
      <c r="VHL206" s="18"/>
      <c r="VHM206" s="7"/>
      <c r="VHN206" s="49"/>
      <c r="VHO206" s="12"/>
      <c r="VHP206" s="18"/>
      <c r="VHQ206" s="7"/>
      <c r="VHR206" s="49"/>
      <c r="VHS206" s="12"/>
      <c r="VHT206" s="18"/>
      <c r="VHU206" s="7"/>
      <c r="VHV206" s="49"/>
      <c r="VHW206" s="12"/>
      <c r="VHX206" s="18"/>
      <c r="VHY206" s="7"/>
      <c r="VHZ206" s="49"/>
      <c r="VIA206" s="12"/>
      <c r="VIB206" s="18"/>
      <c r="VIC206" s="7"/>
      <c r="VID206" s="49"/>
      <c r="VIE206" s="12"/>
      <c r="VIF206" s="18"/>
      <c r="VIG206" s="7"/>
      <c r="VIH206" s="49"/>
      <c r="VII206" s="12"/>
      <c r="VIJ206" s="18"/>
      <c r="VIK206" s="7"/>
      <c r="VIL206" s="49"/>
      <c r="VIM206" s="12"/>
      <c r="VIN206" s="18"/>
      <c r="VIO206" s="7"/>
      <c r="VIP206" s="49"/>
      <c r="VIQ206" s="12"/>
      <c r="VIR206" s="18"/>
      <c r="VIS206" s="7"/>
      <c r="VIT206" s="49"/>
      <c r="VIU206" s="12"/>
      <c r="VIV206" s="18"/>
      <c r="VIW206" s="7"/>
      <c r="VIX206" s="49"/>
      <c r="VIY206" s="12"/>
      <c r="VIZ206" s="18"/>
      <c r="VJA206" s="7"/>
      <c r="VJB206" s="49"/>
      <c r="VJC206" s="12"/>
      <c r="VJD206" s="18"/>
      <c r="VJE206" s="7"/>
      <c r="VJF206" s="49"/>
      <c r="VJG206" s="12"/>
      <c r="VJH206" s="18"/>
      <c r="VJI206" s="7"/>
      <c r="VJJ206" s="49"/>
      <c r="VJK206" s="12"/>
      <c r="VJL206" s="18"/>
      <c r="VJM206" s="7"/>
      <c r="VJN206" s="49"/>
      <c r="VJO206" s="12"/>
      <c r="VJP206" s="18"/>
      <c r="VJQ206" s="7"/>
      <c r="VJR206" s="49"/>
      <c r="VJS206" s="12"/>
      <c r="VJT206" s="18"/>
      <c r="VJU206" s="7"/>
      <c r="VJV206" s="49"/>
      <c r="VJW206" s="12"/>
      <c r="VJX206" s="18"/>
      <c r="VJY206" s="7"/>
      <c r="VJZ206" s="49"/>
      <c r="VKA206" s="12"/>
      <c r="VKB206" s="18"/>
      <c r="VKC206" s="7"/>
      <c r="VKD206" s="49"/>
      <c r="VKE206" s="12"/>
      <c r="VKF206" s="18"/>
      <c r="VKG206" s="7"/>
      <c r="VKH206" s="49"/>
      <c r="VKI206" s="12"/>
      <c r="VKJ206" s="18"/>
      <c r="VKK206" s="7"/>
      <c r="VKL206" s="49"/>
      <c r="VKM206" s="12"/>
      <c r="VKN206" s="18"/>
      <c r="VKO206" s="7"/>
      <c r="VKP206" s="49"/>
      <c r="VKQ206" s="12"/>
      <c r="VKR206" s="18"/>
      <c r="VKS206" s="7"/>
      <c r="VKT206" s="49"/>
      <c r="VKU206" s="12"/>
      <c r="VKV206" s="18"/>
      <c r="VKW206" s="7"/>
      <c r="VKX206" s="49"/>
      <c r="VKY206" s="12"/>
      <c r="VKZ206" s="18"/>
      <c r="VLA206" s="7"/>
      <c r="VLB206" s="49"/>
      <c r="VLC206" s="12"/>
      <c r="VLD206" s="18"/>
      <c r="VLE206" s="7"/>
      <c r="VLF206" s="49"/>
      <c r="VLG206" s="12"/>
      <c r="VLH206" s="18"/>
      <c r="VLI206" s="7"/>
      <c r="VLJ206" s="49"/>
      <c r="VLK206" s="12"/>
      <c r="VLL206" s="18"/>
      <c r="VLM206" s="7"/>
      <c r="VLN206" s="49"/>
      <c r="VLO206" s="12"/>
      <c r="VLP206" s="18"/>
      <c r="VLQ206" s="7"/>
      <c r="VLR206" s="49"/>
      <c r="VLS206" s="12"/>
      <c r="VLT206" s="18"/>
      <c r="VLU206" s="7"/>
      <c r="VLV206" s="49"/>
      <c r="VLW206" s="12"/>
      <c r="VLX206" s="18"/>
      <c r="VLY206" s="7"/>
      <c r="VLZ206" s="49"/>
      <c r="VMA206" s="12"/>
      <c r="VMB206" s="18"/>
      <c r="VMC206" s="7"/>
      <c r="VMD206" s="49"/>
      <c r="VME206" s="12"/>
      <c r="VMF206" s="18"/>
      <c r="VMG206" s="7"/>
      <c r="VMH206" s="49"/>
      <c r="VMI206" s="12"/>
      <c r="VMJ206" s="18"/>
      <c r="VMK206" s="7"/>
      <c r="VML206" s="49"/>
      <c r="VMM206" s="12"/>
      <c r="VMN206" s="18"/>
      <c r="VMO206" s="7"/>
      <c r="VMP206" s="49"/>
      <c r="VMQ206" s="12"/>
      <c r="VMR206" s="18"/>
      <c r="VMS206" s="7"/>
      <c r="VMT206" s="49"/>
      <c r="VMU206" s="12"/>
      <c r="VMV206" s="18"/>
      <c r="VMW206" s="7"/>
      <c r="VMX206" s="49"/>
      <c r="VMY206" s="12"/>
      <c r="VMZ206" s="18"/>
      <c r="VNA206" s="7"/>
      <c r="VNB206" s="49"/>
      <c r="VNC206" s="12"/>
      <c r="VND206" s="18"/>
      <c r="VNE206" s="7"/>
      <c r="VNF206" s="49"/>
      <c r="VNG206" s="12"/>
      <c r="VNH206" s="18"/>
      <c r="VNI206" s="7"/>
      <c r="VNJ206" s="49"/>
      <c r="VNK206" s="12"/>
      <c r="VNL206" s="18"/>
      <c r="VNM206" s="7"/>
      <c r="VNN206" s="49"/>
      <c r="VNO206" s="12"/>
      <c r="VNP206" s="18"/>
      <c r="VNQ206" s="7"/>
      <c r="VNR206" s="49"/>
      <c r="VNS206" s="12"/>
      <c r="VNT206" s="18"/>
      <c r="VNU206" s="7"/>
      <c r="VNV206" s="49"/>
      <c r="VNW206" s="12"/>
      <c r="VNX206" s="18"/>
      <c r="VNY206" s="7"/>
      <c r="VNZ206" s="49"/>
      <c r="VOA206" s="12"/>
      <c r="VOB206" s="18"/>
      <c r="VOC206" s="7"/>
      <c r="VOD206" s="49"/>
      <c r="VOE206" s="12"/>
      <c r="VOF206" s="18"/>
      <c r="VOG206" s="7"/>
      <c r="VOH206" s="49"/>
      <c r="VOI206" s="12"/>
      <c r="VOJ206" s="18"/>
      <c r="VOK206" s="7"/>
      <c r="VOL206" s="49"/>
      <c r="VOM206" s="12"/>
      <c r="VON206" s="18"/>
      <c r="VOO206" s="7"/>
      <c r="VOP206" s="49"/>
      <c r="VOQ206" s="12"/>
      <c r="VOR206" s="18"/>
      <c r="VOS206" s="7"/>
      <c r="VOT206" s="49"/>
      <c r="VOU206" s="12"/>
      <c r="VOV206" s="18"/>
      <c r="VOW206" s="7"/>
      <c r="VOX206" s="49"/>
      <c r="VOY206" s="12"/>
      <c r="VOZ206" s="18"/>
      <c r="VPA206" s="7"/>
      <c r="VPB206" s="49"/>
      <c r="VPC206" s="12"/>
      <c r="VPD206" s="18"/>
      <c r="VPE206" s="7"/>
      <c r="VPF206" s="49"/>
      <c r="VPG206" s="12"/>
      <c r="VPH206" s="18"/>
      <c r="VPI206" s="7"/>
      <c r="VPJ206" s="49"/>
      <c r="VPK206" s="12"/>
      <c r="VPL206" s="18"/>
      <c r="VPM206" s="7"/>
      <c r="VPN206" s="49"/>
      <c r="VPO206" s="12"/>
      <c r="VPP206" s="18"/>
      <c r="VPQ206" s="7"/>
      <c r="VPR206" s="49"/>
      <c r="VPS206" s="12"/>
      <c r="VPT206" s="18"/>
      <c r="VPU206" s="7"/>
      <c r="VPV206" s="49"/>
      <c r="VPW206" s="12"/>
      <c r="VPX206" s="18"/>
      <c r="VPY206" s="7"/>
      <c r="VPZ206" s="49"/>
      <c r="VQA206" s="12"/>
      <c r="VQB206" s="18"/>
      <c r="VQC206" s="7"/>
      <c r="VQD206" s="49"/>
      <c r="VQE206" s="12"/>
      <c r="VQF206" s="18"/>
      <c r="VQG206" s="7"/>
      <c r="VQH206" s="49"/>
      <c r="VQI206" s="12"/>
      <c r="VQJ206" s="18"/>
      <c r="VQK206" s="7"/>
      <c r="VQL206" s="49"/>
      <c r="VQM206" s="12"/>
      <c r="VQN206" s="18"/>
      <c r="VQO206" s="7"/>
      <c r="VQP206" s="49"/>
      <c r="VQQ206" s="12"/>
      <c r="VQR206" s="18"/>
      <c r="VQS206" s="7"/>
      <c r="VQT206" s="49"/>
      <c r="VQU206" s="12"/>
      <c r="VQV206" s="18"/>
      <c r="VQW206" s="7"/>
      <c r="VQX206" s="49"/>
      <c r="VQY206" s="12"/>
      <c r="VQZ206" s="18"/>
      <c r="VRA206" s="7"/>
      <c r="VRB206" s="49"/>
      <c r="VRC206" s="12"/>
      <c r="VRD206" s="18"/>
      <c r="VRE206" s="7"/>
      <c r="VRF206" s="49"/>
      <c r="VRG206" s="12"/>
      <c r="VRH206" s="18"/>
      <c r="VRI206" s="7"/>
      <c r="VRJ206" s="49"/>
      <c r="VRK206" s="12"/>
      <c r="VRL206" s="18"/>
      <c r="VRM206" s="7"/>
      <c r="VRN206" s="49"/>
      <c r="VRO206" s="12"/>
      <c r="VRP206" s="18"/>
      <c r="VRQ206" s="7"/>
      <c r="VRR206" s="49"/>
      <c r="VRS206" s="12"/>
      <c r="VRT206" s="18"/>
      <c r="VRU206" s="7"/>
      <c r="VRV206" s="49"/>
      <c r="VRW206" s="12"/>
      <c r="VRX206" s="18"/>
      <c r="VRY206" s="7"/>
      <c r="VRZ206" s="49"/>
      <c r="VSA206" s="12"/>
      <c r="VSB206" s="18"/>
      <c r="VSC206" s="7"/>
      <c r="VSD206" s="49"/>
      <c r="VSE206" s="12"/>
      <c r="VSF206" s="18"/>
      <c r="VSG206" s="7"/>
      <c r="VSH206" s="49"/>
      <c r="VSI206" s="12"/>
      <c r="VSJ206" s="18"/>
      <c r="VSK206" s="7"/>
      <c r="VSL206" s="49"/>
      <c r="VSM206" s="12"/>
      <c r="VSN206" s="18"/>
      <c r="VSO206" s="7"/>
      <c r="VSP206" s="49"/>
      <c r="VSQ206" s="12"/>
      <c r="VSR206" s="18"/>
      <c r="VSS206" s="7"/>
      <c r="VST206" s="49"/>
      <c r="VSU206" s="12"/>
      <c r="VSV206" s="18"/>
      <c r="VSW206" s="7"/>
      <c r="VSX206" s="49"/>
      <c r="VSY206" s="12"/>
      <c r="VSZ206" s="18"/>
      <c r="VTA206" s="7"/>
      <c r="VTB206" s="49"/>
      <c r="VTC206" s="12"/>
      <c r="VTD206" s="18"/>
      <c r="VTE206" s="7"/>
      <c r="VTF206" s="49"/>
      <c r="VTG206" s="12"/>
      <c r="VTH206" s="18"/>
      <c r="VTI206" s="7"/>
      <c r="VTJ206" s="49"/>
      <c r="VTK206" s="12"/>
      <c r="VTL206" s="18"/>
      <c r="VTM206" s="7"/>
      <c r="VTN206" s="49"/>
      <c r="VTO206" s="12"/>
      <c r="VTP206" s="18"/>
      <c r="VTQ206" s="7"/>
      <c r="VTR206" s="49"/>
      <c r="VTS206" s="12"/>
      <c r="VTT206" s="18"/>
      <c r="VTU206" s="7"/>
      <c r="VTV206" s="49"/>
      <c r="VTW206" s="12"/>
      <c r="VTX206" s="18"/>
      <c r="VTY206" s="7"/>
      <c r="VTZ206" s="49"/>
      <c r="VUA206" s="12"/>
      <c r="VUB206" s="18"/>
      <c r="VUC206" s="7"/>
      <c r="VUD206" s="49"/>
      <c r="VUE206" s="12"/>
      <c r="VUF206" s="18"/>
      <c r="VUG206" s="7"/>
      <c r="VUH206" s="49"/>
      <c r="VUI206" s="12"/>
      <c r="VUJ206" s="18"/>
      <c r="VUK206" s="7"/>
      <c r="VUL206" s="49"/>
      <c r="VUM206" s="12"/>
      <c r="VUN206" s="18"/>
      <c r="VUO206" s="7"/>
      <c r="VUP206" s="49"/>
      <c r="VUQ206" s="12"/>
      <c r="VUR206" s="18"/>
      <c r="VUS206" s="7"/>
      <c r="VUT206" s="49"/>
      <c r="VUU206" s="12"/>
      <c r="VUV206" s="18"/>
      <c r="VUW206" s="7"/>
      <c r="VUX206" s="49"/>
      <c r="VUY206" s="12"/>
      <c r="VUZ206" s="18"/>
      <c r="VVA206" s="7"/>
      <c r="VVB206" s="49"/>
      <c r="VVC206" s="12"/>
      <c r="VVD206" s="18"/>
      <c r="VVE206" s="7"/>
      <c r="VVF206" s="49"/>
      <c r="VVG206" s="12"/>
      <c r="VVH206" s="18"/>
      <c r="VVI206" s="7"/>
      <c r="VVJ206" s="49"/>
      <c r="VVK206" s="12"/>
      <c r="VVL206" s="18"/>
      <c r="VVM206" s="7"/>
      <c r="VVN206" s="49"/>
      <c r="VVO206" s="12"/>
      <c r="VVP206" s="18"/>
      <c r="VVQ206" s="7"/>
      <c r="VVR206" s="49"/>
      <c r="VVS206" s="12"/>
      <c r="VVT206" s="18"/>
      <c r="VVU206" s="7"/>
      <c r="VVV206" s="49"/>
      <c r="VVW206" s="12"/>
      <c r="VVX206" s="18"/>
      <c r="VVY206" s="7"/>
      <c r="VVZ206" s="49"/>
      <c r="VWA206" s="12"/>
      <c r="VWB206" s="18"/>
      <c r="VWC206" s="7"/>
      <c r="VWD206" s="49"/>
      <c r="VWE206" s="12"/>
      <c r="VWF206" s="18"/>
      <c r="VWG206" s="7"/>
      <c r="VWH206" s="49"/>
      <c r="VWI206" s="12"/>
      <c r="VWJ206" s="18"/>
      <c r="VWK206" s="7"/>
      <c r="VWL206" s="49"/>
      <c r="VWM206" s="12"/>
      <c r="VWN206" s="18"/>
      <c r="VWO206" s="7"/>
      <c r="VWP206" s="49"/>
      <c r="VWQ206" s="12"/>
      <c r="VWR206" s="18"/>
      <c r="VWS206" s="7"/>
      <c r="VWT206" s="49"/>
      <c r="VWU206" s="12"/>
      <c r="VWV206" s="18"/>
      <c r="VWW206" s="7"/>
      <c r="VWX206" s="49"/>
      <c r="VWY206" s="12"/>
      <c r="VWZ206" s="18"/>
      <c r="VXA206" s="7"/>
      <c r="VXB206" s="49"/>
      <c r="VXC206" s="12"/>
      <c r="VXD206" s="18"/>
      <c r="VXE206" s="7"/>
      <c r="VXF206" s="49"/>
      <c r="VXG206" s="12"/>
      <c r="VXH206" s="18"/>
      <c r="VXI206" s="7"/>
      <c r="VXJ206" s="49"/>
      <c r="VXK206" s="12"/>
      <c r="VXL206" s="18"/>
      <c r="VXM206" s="7"/>
      <c r="VXN206" s="49"/>
      <c r="VXO206" s="12"/>
      <c r="VXP206" s="18"/>
      <c r="VXQ206" s="7"/>
      <c r="VXR206" s="49"/>
      <c r="VXS206" s="12"/>
      <c r="VXT206" s="18"/>
      <c r="VXU206" s="7"/>
      <c r="VXV206" s="49"/>
      <c r="VXW206" s="12"/>
      <c r="VXX206" s="18"/>
      <c r="VXY206" s="7"/>
      <c r="VXZ206" s="49"/>
      <c r="VYA206" s="12"/>
      <c r="VYB206" s="18"/>
      <c r="VYC206" s="7"/>
      <c r="VYD206" s="49"/>
      <c r="VYE206" s="12"/>
      <c r="VYF206" s="18"/>
      <c r="VYG206" s="7"/>
      <c r="VYH206" s="49"/>
      <c r="VYI206" s="12"/>
      <c r="VYJ206" s="18"/>
      <c r="VYK206" s="7"/>
      <c r="VYL206" s="49"/>
      <c r="VYM206" s="12"/>
      <c r="VYN206" s="18"/>
      <c r="VYO206" s="7"/>
      <c r="VYP206" s="49"/>
      <c r="VYQ206" s="12"/>
      <c r="VYR206" s="18"/>
      <c r="VYS206" s="7"/>
      <c r="VYT206" s="49"/>
      <c r="VYU206" s="12"/>
      <c r="VYV206" s="18"/>
      <c r="VYW206" s="7"/>
      <c r="VYX206" s="49"/>
      <c r="VYY206" s="12"/>
      <c r="VYZ206" s="18"/>
      <c r="VZA206" s="7"/>
      <c r="VZB206" s="49"/>
      <c r="VZC206" s="12"/>
      <c r="VZD206" s="18"/>
      <c r="VZE206" s="7"/>
      <c r="VZF206" s="49"/>
      <c r="VZG206" s="12"/>
      <c r="VZH206" s="18"/>
      <c r="VZI206" s="7"/>
      <c r="VZJ206" s="49"/>
      <c r="VZK206" s="12"/>
      <c r="VZL206" s="18"/>
      <c r="VZM206" s="7"/>
      <c r="VZN206" s="49"/>
      <c r="VZO206" s="12"/>
      <c r="VZP206" s="18"/>
      <c r="VZQ206" s="7"/>
      <c r="VZR206" s="49"/>
      <c r="VZS206" s="12"/>
      <c r="VZT206" s="18"/>
      <c r="VZU206" s="7"/>
      <c r="VZV206" s="49"/>
      <c r="VZW206" s="12"/>
      <c r="VZX206" s="18"/>
      <c r="VZY206" s="7"/>
      <c r="VZZ206" s="49"/>
      <c r="WAA206" s="12"/>
      <c r="WAB206" s="18"/>
      <c r="WAC206" s="7"/>
      <c r="WAD206" s="49"/>
      <c r="WAE206" s="12"/>
      <c r="WAF206" s="18"/>
      <c r="WAG206" s="7"/>
      <c r="WAH206" s="49"/>
      <c r="WAI206" s="12"/>
      <c r="WAJ206" s="18"/>
      <c r="WAK206" s="7"/>
      <c r="WAL206" s="49"/>
      <c r="WAM206" s="12"/>
      <c r="WAN206" s="18"/>
      <c r="WAO206" s="7"/>
      <c r="WAP206" s="49"/>
      <c r="WAQ206" s="12"/>
      <c r="WAR206" s="18"/>
      <c r="WAS206" s="7"/>
      <c r="WAT206" s="49"/>
      <c r="WAU206" s="12"/>
      <c r="WAV206" s="18"/>
      <c r="WAW206" s="7"/>
      <c r="WAX206" s="49"/>
      <c r="WAY206" s="12"/>
      <c r="WAZ206" s="18"/>
      <c r="WBA206" s="7"/>
      <c r="WBB206" s="49"/>
      <c r="WBC206" s="12"/>
      <c r="WBD206" s="18"/>
      <c r="WBE206" s="7"/>
      <c r="WBF206" s="49"/>
      <c r="WBG206" s="12"/>
      <c r="WBH206" s="18"/>
      <c r="WBI206" s="7"/>
      <c r="WBJ206" s="49"/>
      <c r="WBK206" s="12"/>
      <c r="WBL206" s="18"/>
      <c r="WBM206" s="7"/>
      <c r="WBN206" s="49"/>
      <c r="WBO206" s="12"/>
      <c r="WBP206" s="18"/>
      <c r="WBQ206" s="7"/>
      <c r="WBR206" s="49"/>
      <c r="WBS206" s="12"/>
      <c r="WBT206" s="18"/>
      <c r="WBU206" s="7"/>
      <c r="WBV206" s="49"/>
      <c r="WBW206" s="12"/>
      <c r="WBX206" s="18"/>
      <c r="WBY206" s="7"/>
      <c r="WBZ206" s="49"/>
      <c r="WCA206" s="12"/>
      <c r="WCB206" s="18"/>
      <c r="WCC206" s="7"/>
      <c r="WCD206" s="49"/>
      <c r="WCE206" s="12"/>
      <c r="WCF206" s="18"/>
      <c r="WCG206" s="7"/>
      <c r="WCH206" s="49"/>
      <c r="WCI206" s="12"/>
      <c r="WCJ206" s="18"/>
      <c r="WCK206" s="7"/>
      <c r="WCL206" s="49"/>
      <c r="WCM206" s="12"/>
      <c r="WCN206" s="18"/>
      <c r="WCO206" s="7"/>
      <c r="WCP206" s="49"/>
      <c r="WCQ206" s="12"/>
      <c r="WCR206" s="18"/>
      <c r="WCS206" s="7"/>
      <c r="WCT206" s="49"/>
      <c r="WCU206" s="12"/>
      <c r="WCV206" s="18"/>
      <c r="WCW206" s="7"/>
      <c r="WCX206" s="49"/>
      <c r="WCY206" s="12"/>
      <c r="WCZ206" s="18"/>
      <c r="WDA206" s="7"/>
      <c r="WDB206" s="49"/>
      <c r="WDC206" s="12"/>
      <c r="WDD206" s="18"/>
      <c r="WDE206" s="7"/>
      <c r="WDF206" s="49"/>
      <c r="WDG206" s="12"/>
      <c r="WDH206" s="18"/>
      <c r="WDI206" s="7"/>
      <c r="WDJ206" s="49"/>
      <c r="WDK206" s="12"/>
      <c r="WDL206" s="18"/>
      <c r="WDM206" s="7"/>
      <c r="WDN206" s="49"/>
      <c r="WDO206" s="12"/>
      <c r="WDP206" s="18"/>
      <c r="WDQ206" s="7"/>
      <c r="WDR206" s="49"/>
      <c r="WDS206" s="12"/>
      <c r="WDT206" s="18"/>
      <c r="WDU206" s="7"/>
      <c r="WDV206" s="49"/>
      <c r="WDW206" s="12"/>
      <c r="WDX206" s="18"/>
      <c r="WDY206" s="7"/>
      <c r="WDZ206" s="49"/>
      <c r="WEA206" s="12"/>
      <c r="WEB206" s="18"/>
      <c r="WEC206" s="7"/>
      <c r="WED206" s="49"/>
      <c r="WEE206" s="12"/>
      <c r="WEF206" s="18"/>
      <c r="WEG206" s="7"/>
      <c r="WEH206" s="49"/>
      <c r="WEI206" s="12"/>
      <c r="WEJ206" s="18"/>
      <c r="WEK206" s="7"/>
      <c r="WEL206" s="49"/>
      <c r="WEM206" s="12"/>
      <c r="WEN206" s="18"/>
      <c r="WEO206" s="7"/>
      <c r="WEP206" s="49"/>
      <c r="WEQ206" s="12"/>
      <c r="WER206" s="18"/>
      <c r="WES206" s="7"/>
      <c r="WET206" s="49"/>
      <c r="WEU206" s="12"/>
      <c r="WEV206" s="18"/>
      <c r="WEW206" s="7"/>
      <c r="WEX206" s="49"/>
      <c r="WEY206" s="12"/>
      <c r="WEZ206" s="18"/>
      <c r="WFA206" s="7"/>
      <c r="WFB206" s="49"/>
      <c r="WFC206" s="12"/>
      <c r="WFD206" s="18"/>
      <c r="WFE206" s="7"/>
      <c r="WFF206" s="49"/>
      <c r="WFG206" s="12"/>
      <c r="WFH206" s="18"/>
      <c r="WFI206" s="7"/>
      <c r="WFJ206" s="49"/>
      <c r="WFK206" s="12"/>
      <c r="WFL206" s="18"/>
      <c r="WFM206" s="7"/>
      <c r="WFN206" s="49"/>
      <c r="WFO206" s="12"/>
      <c r="WFP206" s="18"/>
      <c r="WFQ206" s="7"/>
      <c r="WFR206" s="49"/>
      <c r="WFS206" s="12"/>
      <c r="WFT206" s="18"/>
      <c r="WFU206" s="7"/>
      <c r="WFV206" s="49"/>
      <c r="WFW206" s="12"/>
      <c r="WFX206" s="18"/>
      <c r="WFY206" s="7"/>
      <c r="WFZ206" s="49"/>
      <c r="WGA206" s="12"/>
      <c r="WGB206" s="18"/>
      <c r="WGC206" s="7"/>
      <c r="WGD206" s="49"/>
      <c r="WGE206" s="12"/>
      <c r="WGF206" s="18"/>
      <c r="WGG206" s="7"/>
      <c r="WGH206" s="49"/>
      <c r="WGI206" s="12"/>
      <c r="WGJ206" s="18"/>
      <c r="WGK206" s="7"/>
      <c r="WGL206" s="49"/>
      <c r="WGM206" s="12"/>
      <c r="WGN206" s="18"/>
      <c r="WGO206" s="7"/>
      <c r="WGP206" s="49"/>
      <c r="WGQ206" s="12"/>
      <c r="WGR206" s="18"/>
      <c r="WGS206" s="7"/>
      <c r="WGT206" s="49"/>
      <c r="WGU206" s="12"/>
      <c r="WGV206" s="18"/>
      <c r="WGW206" s="7"/>
      <c r="WGX206" s="49"/>
      <c r="WGY206" s="12"/>
      <c r="WGZ206" s="18"/>
      <c r="WHA206" s="7"/>
      <c r="WHB206" s="49"/>
      <c r="WHC206" s="12"/>
      <c r="WHD206" s="18"/>
      <c r="WHE206" s="7"/>
      <c r="WHF206" s="49"/>
      <c r="WHG206" s="12"/>
      <c r="WHH206" s="18"/>
      <c r="WHI206" s="7"/>
      <c r="WHJ206" s="49"/>
      <c r="WHK206" s="12"/>
      <c r="WHL206" s="18"/>
      <c r="WHM206" s="7"/>
      <c r="WHN206" s="49"/>
      <c r="WHO206" s="12"/>
      <c r="WHP206" s="18"/>
      <c r="WHQ206" s="7"/>
      <c r="WHR206" s="49"/>
      <c r="WHS206" s="12"/>
      <c r="WHT206" s="18"/>
      <c r="WHU206" s="7"/>
      <c r="WHV206" s="49"/>
      <c r="WHW206" s="12"/>
      <c r="WHX206" s="18"/>
      <c r="WHY206" s="7"/>
      <c r="WHZ206" s="49"/>
      <c r="WIA206" s="12"/>
      <c r="WIB206" s="18"/>
      <c r="WIC206" s="7"/>
      <c r="WID206" s="49"/>
      <c r="WIE206" s="12"/>
      <c r="WIF206" s="18"/>
      <c r="WIG206" s="7"/>
      <c r="WIH206" s="49"/>
      <c r="WII206" s="12"/>
      <c r="WIJ206" s="18"/>
      <c r="WIK206" s="7"/>
      <c r="WIL206" s="49"/>
      <c r="WIM206" s="12"/>
      <c r="WIN206" s="18"/>
      <c r="WIO206" s="7"/>
      <c r="WIP206" s="49"/>
      <c r="WIQ206" s="12"/>
      <c r="WIR206" s="18"/>
      <c r="WIS206" s="7"/>
      <c r="WIT206" s="49"/>
      <c r="WIU206" s="12"/>
      <c r="WIV206" s="18"/>
      <c r="WIW206" s="7"/>
      <c r="WIX206" s="49"/>
      <c r="WIY206" s="12"/>
      <c r="WIZ206" s="18"/>
      <c r="WJA206" s="7"/>
      <c r="WJB206" s="49"/>
      <c r="WJC206" s="12"/>
      <c r="WJD206" s="18"/>
      <c r="WJE206" s="7"/>
      <c r="WJF206" s="49"/>
      <c r="WJG206" s="12"/>
      <c r="WJH206" s="18"/>
      <c r="WJI206" s="7"/>
      <c r="WJJ206" s="49"/>
      <c r="WJK206" s="12"/>
      <c r="WJL206" s="18"/>
      <c r="WJM206" s="7"/>
      <c r="WJN206" s="49"/>
      <c r="WJO206" s="12"/>
      <c r="WJP206" s="18"/>
      <c r="WJQ206" s="7"/>
      <c r="WJR206" s="49"/>
      <c r="WJS206" s="12"/>
      <c r="WJT206" s="18"/>
      <c r="WJU206" s="7"/>
      <c r="WJV206" s="49"/>
      <c r="WJW206" s="12"/>
      <c r="WJX206" s="18"/>
      <c r="WJY206" s="7"/>
      <c r="WJZ206" s="49"/>
      <c r="WKA206" s="12"/>
      <c r="WKB206" s="18"/>
      <c r="WKC206" s="7"/>
      <c r="WKD206" s="49"/>
      <c r="WKE206" s="12"/>
      <c r="WKF206" s="18"/>
      <c r="WKG206" s="7"/>
      <c r="WKH206" s="49"/>
      <c r="WKI206" s="12"/>
      <c r="WKJ206" s="18"/>
      <c r="WKK206" s="7"/>
      <c r="WKL206" s="49"/>
      <c r="WKM206" s="12"/>
      <c r="WKN206" s="18"/>
      <c r="WKO206" s="7"/>
      <c r="WKP206" s="49"/>
      <c r="WKQ206" s="12"/>
      <c r="WKR206" s="18"/>
      <c r="WKS206" s="7"/>
      <c r="WKT206" s="49"/>
      <c r="WKU206" s="12"/>
      <c r="WKV206" s="18"/>
      <c r="WKW206" s="7"/>
      <c r="WKX206" s="49"/>
      <c r="WKY206" s="12"/>
      <c r="WKZ206" s="18"/>
      <c r="WLA206" s="7"/>
      <c r="WLB206" s="49"/>
      <c r="WLC206" s="12"/>
      <c r="WLD206" s="18"/>
      <c r="WLE206" s="7"/>
      <c r="WLF206" s="49"/>
      <c r="WLG206" s="12"/>
      <c r="WLH206" s="18"/>
      <c r="WLI206" s="7"/>
      <c r="WLJ206" s="49"/>
      <c r="WLK206" s="12"/>
      <c r="WLL206" s="18"/>
      <c r="WLM206" s="7"/>
      <c r="WLN206" s="49"/>
      <c r="WLO206" s="12"/>
      <c r="WLP206" s="18"/>
      <c r="WLQ206" s="7"/>
      <c r="WLR206" s="49"/>
      <c r="WLS206" s="12"/>
      <c r="WLT206" s="18"/>
      <c r="WLU206" s="7"/>
      <c r="WLV206" s="49"/>
      <c r="WLW206" s="12"/>
      <c r="WLX206" s="18"/>
      <c r="WLY206" s="7"/>
      <c r="WLZ206" s="49"/>
      <c r="WMA206" s="12"/>
      <c r="WMB206" s="18"/>
      <c r="WMC206" s="7"/>
      <c r="WMD206" s="49"/>
      <c r="WME206" s="12"/>
      <c r="WMF206" s="18"/>
      <c r="WMG206" s="7"/>
      <c r="WMH206" s="49"/>
      <c r="WMI206" s="12"/>
      <c r="WMJ206" s="18"/>
      <c r="WMK206" s="7"/>
      <c r="WML206" s="49"/>
      <c r="WMM206" s="12"/>
      <c r="WMN206" s="18"/>
      <c r="WMO206" s="7"/>
      <c r="WMP206" s="49"/>
      <c r="WMQ206" s="12"/>
      <c r="WMR206" s="18"/>
      <c r="WMS206" s="7"/>
      <c r="WMT206" s="49"/>
      <c r="WMU206" s="12"/>
      <c r="WMV206" s="18"/>
      <c r="WMW206" s="7"/>
      <c r="WMX206" s="49"/>
      <c r="WMY206" s="12"/>
      <c r="WMZ206" s="18"/>
      <c r="WNA206" s="7"/>
      <c r="WNB206" s="49"/>
      <c r="WNC206" s="12"/>
      <c r="WND206" s="18"/>
      <c r="WNE206" s="7"/>
      <c r="WNF206" s="49"/>
      <c r="WNG206" s="12"/>
      <c r="WNH206" s="18"/>
      <c r="WNI206" s="7"/>
      <c r="WNJ206" s="49"/>
      <c r="WNK206" s="12"/>
      <c r="WNL206" s="18"/>
      <c r="WNM206" s="7"/>
      <c r="WNN206" s="49"/>
      <c r="WNO206" s="12"/>
      <c r="WNP206" s="18"/>
      <c r="WNQ206" s="7"/>
      <c r="WNR206" s="49"/>
      <c r="WNS206" s="12"/>
      <c r="WNT206" s="18"/>
      <c r="WNU206" s="7"/>
      <c r="WNV206" s="49"/>
      <c r="WNW206" s="12"/>
      <c r="WNX206" s="18"/>
      <c r="WNY206" s="7"/>
      <c r="WNZ206" s="49"/>
      <c r="WOA206" s="12"/>
      <c r="WOB206" s="18"/>
      <c r="WOC206" s="7"/>
      <c r="WOD206" s="49"/>
      <c r="WOE206" s="12"/>
      <c r="WOF206" s="18"/>
      <c r="WOG206" s="7"/>
      <c r="WOH206" s="49"/>
      <c r="WOI206" s="12"/>
      <c r="WOJ206" s="18"/>
      <c r="WOK206" s="7"/>
      <c r="WOL206" s="49"/>
      <c r="WOM206" s="12"/>
      <c r="WON206" s="18"/>
      <c r="WOO206" s="7"/>
      <c r="WOP206" s="49"/>
      <c r="WOQ206" s="12"/>
      <c r="WOR206" s="18"/>
      <c r="WOS206" s="7"/>
      <c r="WOT206" s="49"/>
      <c r="WOU206" s="12"/>
      <c r="WOV206" s="18"/>
      <c r="WOW206" s="7"/>
      <c r="WOX206" s="49"/>
      <c r="WOY206" s="12"/>
      <c r="WOZ206" s="18"/>
      <c r="WPA206" s="7"/>
      <c r="WPB206" s="49"/>
      <c r="WPC206" s="12"/>
      <c r="WPD206" s="18"/>
      <c r="WPE206" s="7"/>
      <c r="WPF206" s="49"/>
      <c r="WPG206" s="12"/>
      <c r="WPH206" s="18"/>
      <c r="WPI206" s="7"/>
      <c r="WPJ206" s="49"/>
      <c r="WPK206" s="12"/>
      <c r="WPL206" s="18"/>
      <c r="WPM206" s="7"/>
      <c r="WPN206" s="49"/>
      <c r="WPO206" s="12"/>
      <c r="WPP206" s="18"/>
      <c r="WPQ206" s="7"/>
      <c r="WPR206" s="49"/>
      <c r="WPS206" s="12"/>
      <c r="WPT206" s="18"/>
      <c r="WPU206" s="7"/>
      <c r="WPV206" s="49"/>
      <c r="WPW206" s="12"/>
      <c r="WPX206" s="18"/>
      <c r="WPY206" s="7"/>
      <c r="WPZ206" s="49"/>
      <c r="WQA206" s="12"/>
      <c r="WQB206" s="18"/>
      <c r="WQC206" s="7"/>
      <c r="WQD206" s="49"/>
      <c r="WQE206" s="12"/>
      <c r="WQF206" s="18"/>
      <c r="WQG206" s="7"/>
      <c r="WQH206" s="49"/>
      <c r="WQI206" s="12"/>
      <c r="WQJ206" s="18"/>
      <c r="WQK206" s="7"/>
      <c r="WQL206" s="49"/>
      <c r="WQM206" s="12"/>
      <c r="WQN206" s="18"/>
      <c r="WQO206" s="7"/>
      <c r="WQP206" s="49"/>
      <c r="WQQ206" s="12"/>
      <c r="WQR206" s="18"/>
      <c r="WQS206" s="7"/>
      <c r="WQT206" s="49"/>
      <c r="WQU206" s="12"/>
      <c r="WQV206" s="18"/>
      <c r="WQW206" s="7"/>
      <c r="WQX206" s="49"/>
      <c r="WQY206" s="12"/>
      <c r="WQZ206" s="18"/>
      <c r="WRA206" s="7"/>
      <c r="WRB206" s="49"/>
      <c r="WRC206" s="12"/>
      <c r="WRD206" s="18"/>
      <c r="WRE206" s="7"/>
      <c r="WRF206" s="49"/>
      <c r="WRG206" s="12"/>
      <c r="WRH206" s="18"/>
      <c r="WRI206" s="7"/>
      <c r="WRJ206" s="49"/>
      <c r="WRK206" s="12"/>
      <c r="WRL206" s="18"/>
      <c r="WRM206" s="7"/>
      <c r="WRN206" s="49"/>
      <c r="WRO206" s="12"/>
      <c r="WRP206" s="18"/>
      <c r="WRQ206" s="7"/>
      <c r="WRR206" s="49"/>
      <c r="WRS206" s="12"/>
      <c r="WRT206" s="18"/>
      <c r="WRU206" s="7"/>
      <c r="WRV206" s="49"/>
      <c r="WRW206" s="12"/>
      <c r="WRX206" s="18"/>
      <c r="WRY206" s="7"/>
      <c r="WRZ206" s="49"/>
      <c r="WSA206" s="12"/>
      <c r="WSB206" s="18"/>
      <c r="WSC206" s="7"/>
      <c r="WSD206" s="49"/>
      <c r="WSE206" s="12"/>
      <c r="WSF206" s="18"/>
      <c r="WSG206" s="7"/>
      <c r="WSH206" s="49"/>
      <c r="WSI206" s="12"/>
      <c r="WSJ206" s="18"/>
      <c r="WSK206" s="7"/>
      <c r="WSL206" s="49"/>
      <c r="WSM206" s="12"/>
      <c r="WSN206" s="18"/>
      <c r="WSO206" s="7"/>
      <c r="WSP206" s="49"/>
      <c r="WSQ206" s="12"/>
      <c r="WSR206" s="18"/>
      <c r="WSS206" s="7"/>
      <c r="WST206" s="49"/>
      <c r="WSU206" s="12"/>
      <c r="WSV206" s="18"/>
      <c r="WSW206" s="7"/>
      <c r="WSX206" s="49"/>
      <c r="WSY206" s="12"/>
      <c r="WSZ206" s="18"/>
      <c r="WTA206" s="7"/>
      <c r="WTB206" s="49"/>
      <c r="WTC206" s="12"/>
      <c r="WTD206" s="18"/>
      <c r="WTE206" s="7"/>
      <c r="WTF206" s="49"/>
      <c r="WTG206" s="12"/>
      <c r="WTH206" s="18"/>
      <c r="WTI206" s="7"/>
      <c r="WTJ206" s="49"/>
      <c r="WTK206" s="12"/>
      <c r="WTL206" s="18"/>
      <c r="WTM206" s="7"/>
      <c r="WTN206" s="49"/>
      <c r="WTO206" s="12"/>
      <c r="WTP206" s="18"/>
      <c r="WTQ206" s="7"/>
      <c r="WTR206" s="49"/>
      <c r="WTS206" s="12"/>
      <c r="WTT206" s="18"/>
      <c r="WTU206" s="7"/>
      <c r="WTV206" s="49"/>
      <c r="WTW206" s="12"/>
      <c r="WTX206" s="18"/>
      <c r="WTY206" s="7"/>
      <c r="WTZ206" s="49"/>
      <c r="WUA206" s="12"/>
      <c r="WUB206" s="18"/>
      <c r="WUC206" s="7"/>
      <c r="WUD206" s="49"/>
      <c r="WUE206" s="12"/>
      <c r="WUF206" s="18"/>
      <c r="WUG206" s="7"/>
      <c r="WUH206" s="49"/>
      <c r="WUI206" s="12"/>
      <c r="WUJ206" s="18"/>
      <c r="WUK206" s="7"/>
      <c r="WUL206" s="49"/>
      <c r="WUM206" s="12"/>
      <c r="WUN206" s="18"/>
      <c r="WUO206" s="7"/>
      <c r="WUP206" s="49"/>
      <c r="WUQ206" s="12"/>
      <c r="WUR206" s="18"/>
      <c r="WUS206" s="7"/>
      <c r="WUT206" s="49"/>
      <c r="WUU206" s="12"/>
      <c r="WUV206" s="18"/>
      <c r="WUW206" s="7"/>
      <c r="WUX206" s="49"/>
      <c r="WUY206" s="12"/>
      <c r="WUZ206" s="18"/>
      <c r="WVA206" s="7"/>
      <c r="WVB206" s="49"/>
      <c r="WVC206" s="12"/>
      <c r="WVD206" s="18"/>
      <c r="WVE206" s="7"/>
      <c r="WVF206" s="49"/>
      <c r="WVG206" s="12"/>
      <c r="WVH206" s="18"/>
      <c r="WVI206" s="7"/>
      <c r="WVJ206" s="49"/>
      <c r="WVK206" s="12"/>
      <c r="WVL206" s="18"/>
      <c r="WVM206" s="7"/>
      <c r="WVN206" s="49"/>
      <c r="WVO206" s="12"/>
      <c r="WVP206" s="18"/>
      <c r="WVQ206" s="7"/>
      <c r="WVR206" s="49"/>
      <c r="WVS206" s="12"/>
      <c r="WVT206" s="18"/>
      <c r="WVU206" s="7"/>
      <c r="WVV206" s="49"/>
      <c r="WVW206" s="12"/>
      <c r="WVX206" s="18"/>
      <c r="WVY206" s="7"/>
      <c r="WVZ206" s="49"/>
      <c r="WWA206" s="12"/>
      <c r="WWB206" s="18"/>
      <c r="WWC206" s="7"/>
      <c r="WWD206" s="49"/>
      <c r="WWE206" s="12"/>
      <c r="WWF206" s="18"/>
      <c r="WWG206" s="7"/>
      <c r="WWH206" s="49"/>
      <c r="WWI206" s="12"/>
      <c r="WWJ206" s="18"/>
      <c r="WWK206" s="7"/>
      <c r="WWL206" s="49"/>
      <c r="WWM206" s="12"/>
      <c r="WWN206" s="18"/>
      <c r="WWO206" s="7"/>
      <c r="WWP206" s="49"/>
      <c r="WWQ206" s="12"/>
      <c r="WWR206" s="18"/>
      <c r="WWS206" s="7"/>
      <c r="WWT206" s="49"/>
      <c r="WWU206" s="12"/>
      <c r="WWV206" s="18"/>
      <c r="WWW206" s="7"/>
      <c r="WWX206" s="49"/>
      <c r="WWY206" s="12"/>
      <c r="WWZ206" s="18"/>
      <c r="WXA206" s="7"/>
      <c r="WXB206" s="49"/>
      <c r="WXC206" s="12"/>
      <c r="WXD206" s="18"/>
      <c r="WXE206" s="7"/>
      <c r="WXF206" s="49"/>
      <c r="WXG206" s="12"/>
      <c r="WXH206" s="18"/>
      <c r="WXI206" s="7"/>
      <c r="WXJ206" s="49"/>
      <c r="WXK206" s="12"/>
      <c r="WXL206" s="18"/>
      <c r="WXM206" s="7"/>
      <c r="WXN206" s="49"/>
      <c r="WXO206" s="12"/>
      <c r="WXP206" s="18"/>
      <c r="WXQ206" s="7"/>
      <c r="WXR206" s="49"/>
      <c r="WXS206" s="12"/>
      <c r="WXT206" s="18"/>
      <c r="WXU206" s="7"/>
      <c r="WXV206" s="49"/>
      <c r="WXW206" s="12"/>
      <c r="WXX206" s="18"/>
      <c r="WXY206" s="7"/>
      <c r="WXZ206" s="49"/>
      <c r="WYA206" s="12"/>
      <c r="WYB206" s="18"/>
      <c r="WYC206" s="7"/>
      <c r="WYD206" s="49"/>
      <c r="WYE206" s="12"/>
      <c r="WYF206" s="18"/>
      <c r="WYG206" s="7"/>
      <c r="WYH206" s="49"/>
      <c r="WYI206" s="12"/>
      <c r="WYJ206" s="18"/>
      <c r="WYK206" s="7"/>
      <c r="WYL206" s="49"/>
      <c r="WYM206" s="12"/>
      <c r="WYN206" s="18"/>
      <c r="WYO206" s="7"/>
      <c r="WYP206" s="49"/>
      <c r="WYQ206" s="12"/>
      <c r="WYR206" s="18"/>
      <c r="WYS206" s="7"/>
      <c r="WYT206" s="49"/>
      <c r="WYU206" s="12"/>
      <c r="WYV206" s="18"/>
      <c r="WYW206" s="7"/>
      <c r="WYX206" s="49"/>
      <c r="WYY206" s="12"/>
      <c r="WYZ206" s="18"/>
      <c r="WZA206" s="7"/>
      <c r="WZB206" s="49"/>
      <c r="WZC206" s="12"/>
      <c r="WZD206" s="18"/>
      <c r="WZE206" s="7"/>
      <c r="WZF206" s="49"/>
      <c r="WZG206" s="12"/>
      <c r="WZH206" s="18"/>
      <c r="WZI206" s="7"/>
      <c r="WZJ206" s="49"/>
      <c r="WZK206" s="12"/>
      <c r="WZL206" s="18"/>
      <c r="WZM206" s="7"/>
      <c r="WZN206" s="49"/>
      <c r="WZO206" s="12"/>
      <c r="WZP206" s="18"/>
      <c r="WZQ206" s="7"/>
      <c r="WZR206" s="49"/>
      <c r="WZS206" s="12"/>
      <c r="WZT206" s="18"/>
      <c r="WZU206" s="7"/>
      <c r="WZV206" s="49"/>
      <c r="WZW206" s="12"/>
      <c r="WZX206" s="18"/>
      <c r="WZY206" s="7"/>
      <c r="WZZ206" s="49"/>
      <c r="XAA206" s="12"/>
      <c r="XAB206" s="18"/>
      <c r="XAC206" s="7"/>
      <c r="XAD206" s="49"/>
      <c r="XAE206" s="12"/>
      <c r="XAF206" s="18"/>
      <c r="XAG206" s="7"/>
      <c r="XAH206" s="49"/>
      <c r="XAI206" s="12"/>
      <c r="XAJ206" s="18"/>
      <c r="XAK206" s="7"/>
      <c r="XAL206" s="49"/>
      <c r="XAM206" s="12"/>
      <c r="XAN206" s="18"/>
      <c r="XAO206" s="7"/>
      <c r="XAP206" s="49"/>
      <c r="XAQ206" s="12"/>
      <c r="XAR206" s="18"/>
      <c r="XAS206" s="7"/>
      <c r="XAT206" s="49"/>
      <c r="XAU206" s="12"/>
      <c r="XAV206" s="18"/>
      <c r="XAW206" s="7"/>
      <c r="XAX206" s="49"/>
      <c r="XAY206" s="12"/>
      <c r="XAZ206" s="18"/>
      <c r="XBA206" s="7"/>
      <c r="XBB206" s="49"/>
      <c r="XBC206" s="12"/>
      <c r="XBD206" s="18"/>
      <c r="XBE206" s="7"/>
      <c r="XBF206" s="49"/>
      <c r="XBG206" s="12"/>
      <c r="XBH206" s="18"/>
      <c r="XBI206" s="7"/>
      <c r="XBJ206" s="49"/>
      <c r="XBK206" s="12"/>
      <c r="XBL206" s="18"/>
      <c r="XBM206" s="7"/>
      <c r="XBN206" s="49"/>
      <c r="XBO206" s="12"/>
      <c r="XBP206" s="18"/>
      <c r="XBQ206" s="7"/>
      <c r="XBR206" s="49"/>
      <c r="XBS206" s="12"/>
      <c r="XBT206" s="18"/>
      <c r="XBU206" s="7"/>
      <c r="XBV206" s="49"/>
      <c r="XBW206" s="12"/>
      <c r="XBX206" s="18"/>
      <c r="XBY206" s="7"/>
      <c r="XBZ206" s="49"/>
      <c r="XCA206" s="12"/>
      <c r="XCB206" s="18"/>
      <c r="XCC206" s="7"/>
      <c r="XCD206" s="49"/>
      <c r="XCE206" s="12"/>
      <c r="XCF206" s="18"/>
      <c r="XCG206" s="7"/>
      <c r="XCH206" s="49"/>
      <c r="XCI206" s="12"/>
      <c r="XCJ206" s="18"/>
      <c r="XCK206" s="7"/>
      <c r="XCL206" s="49"/>
      <c r="XCM206" s="12"/>
      <c r="XCN206" s="18"/>
      <c r="XCO206" s="7"/>
      <c r="XCP206" s="49"/>
      <c r="XCQ206" s="12"/>
      <c r="XCR206" s="18"/>
      <c r="XCS206" s="7"/>
      <c r="XCT206" s="49"/>
      <c r="XCU206" s="12"/>
      <c r="XCV206" s="18"/>
      <c r="XCW206" s="7"/>
      <c r="XCX206" s="49"/>
      <c r="XCY206" s="12"/>
      <c r="XCZ206" s="18"/>
      <c r="XDA206" s="7"/>
      <c r="XDB206" s="49"/>
      <c r="XDC206" s="12"/>
      <c r="XDD206" s="18"/>
      <c r="XDE206" s="7"/>
      <c r="XDF206" s="49"/>
      <c r="XDG206" s="12"/>
      <c r="XDH206" s="18"/>
      <c r="XDI206" s="7"/>
      <c r="XDJ206" s="49"/>
      <c r="XDK206" s="12"/>
      <c r="XDL206" s="18"/>
      <c r="XDM206" s="7"/>
      <c r="XDN206" s="49"/>
      <c r="XDO206" s="12"/>
      <c r="XDP206" s="18"/>
      <c r="XDQ206" s="7"/>
      <c r="XDR206" s="49"/>
      <c r="XDS206" s="12"/>
      <c r="XDT206" s="18"/>
      <c r="XDU206" s="7"/>
      <c r="XDV206" s="49"/>
      <c r="XDW206" s="12"/>
      <c r="XDX206" s="18"/>
      <c r="XDY206" s="7"/>
      <c r="XDZ206" s="49"/>
      <c r="XEA206" s="12"/>
      <c r="XEB206" s="18"/>
      <c r="XEC206" s="7"/>
      <c r="XED206" s="49"/>
      <c r="XEE206" s="12"/>
      <c r="XEF206" s="18"/>
      <c r="XEG206" s="7"/>
      <c r="XEH206" s="49"/>
      <c r="XEI206" s="12"/>
      <c r="XEJ206" s="18"/>
      <c r="XEK206" s="7"/>
      <c r="XEL206" s="49"/>
      <c r="XEM206" s="12"/>
      <c r="XEN206" s="18"/>
      <c r="XEO206" s="7"/>
      <c r="XEP206" s="49"/>
      <c r="XEQ206" s="12"/>
      <c r="XER206" s="18"/>
      <c r="XES206" s="7"/>
      <c r="XET206" s="49"/>
      <c r="XEU206" s="12"/>
      <c r="XEV206" s="18"/>
      <c r="XEW206" s="7"/>
      <c r="XEX206" s="49"/>
      <c r="XEY206" s="12"/>
      <c r="XEZ206" s="18"/>
    </row>
    <row r="207" spans="1:16380" ht="39" customHeight="1">
      <c r="A207" s="51"/>
      <c r="B207" s="8"/>
      <c r="C207" s="17" t="s">
        <v>100</v>
      </c>
      <c r="D207" s="17"/>
    </row>
    <row r="208" spans="1:16380" ht="135.75" customHeight="1">
      <c r="A208" s="49" t="s">
        <v>101</v>
      </c>
      <c r="B208" s="6" t="s">
        <v>160</v>
      </c>
      <c r="C208" s="5" t="s">
        <v>103</v>
      </c>
      <c r="D208" s="7">
        <v>256</v>
      </c>
    </row>
    <row r="209" spans="1:4" ht="135.75" customHeight="1">
      <c r="A209" s="49" t="s">
        <v>102</v>
      </c>
      <c r="B209" s="6" t="s">
        <v>160</v>
      </c>
      <c r="C209" s="5" t="s">
        <v>104</v>
      </c>
      <c r="D209" s="7">
        <v>336</v>
      </c>
    </row>
    <row r="210" spans="1:4" ht="39" customHeight="1">
      <c r="A210" s="51"/>
      <c r="B210" s="15"/>
      <c r="C210" s="17" t="s">
        <v>105</v>
      </c>
      <c r="D210" s="17"/>
    </row>
    <row r="211" spans="1:4" ht="135.75" customHeight="1">
      <c r="A211" s="49" t="s">
        <v>106</v>
      </c>
      <c r="B211" s="6" t="s">
        <v>160</v>
      </c>
      <c r="C211" s="5" t="s">
        <v>111</v>
      </c>
      <c r="D211" s="7">
        <v>250</v>
      </c>
    </row>
    <row r="212" spans="1:4" ht="135.75" customHeight="1">
      <c r="A212" s="49" t="s">
        <v>107</v>
      </c>
      <c r="B212" s="6" t="s">
        <v>160</v>
      </c>
      <c r="C212" s="5" t="s">
        <v>112</v>
      </c>
      <c r="D212" s="7">
        <v>310</v>
      </c>
    </row>
    <row r="213" spans="1:4" ht="135.75" customHeight="1">
      <c r="A213" s="49" t="s">
        <v>108</v>
      </c>
      <c r="B213" s="6" t="s">
        <v>160</v>
      </c>
      <c r="C213" s="5" t="s">
        <v>113</v>
      </c>
      <c r="D213" s="7">
        <v>353</v>
      </c>
    </row>
    <row r="214" spans="1:4" ht="128.25" customHeight="1">
      <c r="A214" s="49" t="s">
        <v>109</v>
      </c>
      <c r="B214" s="6" t="s">
        <v>160</v>
      </c>
      <c r="C214" s="5" t="s">
        <v>114</v>
      </c>
      <c r="D214" s="7">
        <v>406</v>
      </c>
    </row>
    <row r="215" spans="1:4" ht="135.75" customHeight="1">
      <c r="A215" s="49" t="s">
        <v>110</v>
      </c>
      <c r="B215" s="6" t="s">
        <v>160</v>
      </c>
      <c r="C215" s="5" t="s">
        <v>115</v>
      </c>
      <c r="D215" s="7">
        <v>449</v>
      </c>
    </row>
    <row r="216" spans="1:4" ht="38" customHeight="1">
      <c r="A216" s="53"/>
      <c r="B216" s="14"/>
      <c r="C216" s="17" t="s">
        <v>610</v>
      </c>
      <c r="D216" s="17"/>
    </row>
    <row r="217" spans="1:4" ht="135.75" customHeight="1">
      <c r="A217" s="49" t="s">
        <v>611</v>
      </c>
      <c r="B217" s="6" t="s">
        <v>160</v>
      </c>
      <c r="C217" s="5" t="s">
        <v>612</v>
      </c>
      <c r="D217" s="7">
        <v>299</v>
      </c>
    </row>
    <row r="218" spans="1:4" ht="39" customHeight="1">
      <c r="A218" s="53"/>
      <c r="B218" s="14"/>
      <c r="C218" s="17" t="s">
        <v>416</v>
      </c>
      <c r="D218" s="17"/>
    </row>
    <row r="219" spans="1:4" ht="135.75" customHeight="1">
      <c r="A219" s="49" t="s">
        <v>418</v>
      </c>
      <c r="B219" s="37" t="s">
        <v>206</v>
      </c>
      <c r="C219" s="5" t="s">
        <v>420</v>
      </c>
      <c r="D219" s="7">
        <v>320</v>
      </c>
    </row>
    <row r="220" spans="1:4" ht="39" customHeight="1">
      <c r="A220" s="59"/>
      <c r="B220" s="37"/>
      <c r="C220" s="18" t="s">
        <v>443</v>
      </c>
      <c r="D220" s="67"/>
    </row>
    <row r="221" spans="1:4" ht="39" customHeight="1">
      <c r="A221" s="56"/>
      <c r="B221" s="36"/>
      <c r="C221" s="34" t="s">
        <v>448</v>
      </c>
      <c r="D221" s="34"/>
    </row>
    <row r="222" spans="1:4" ht="189" customHeight="1">
      <c r="A222" s="49" t="s">
        <v>444</v>
      </c>
      <c r="B222" s="37" t="s">
        <v>443</v>
      </c>
      <c r="C222" s="5" t="s">
        <v>445</v>
      </c>
      <c r="D222" s="7">
        <v>250</v>
      </c>
    </row>
    <row r="223" spans="1:4" ht="135.75" customHeight="1">
      <c r="A223" s="49" t="s">
        <v>446</v>
      </c>
      <c r="B223" s="37" t="s">
        <v>443</v>
      </c>
      <c r="C223" s="5" t="s">
        <v>447</v>
      </c>
      <c r="D223" s="7">
        <v>140</v>
      </c>
    </row>
    <row r="224" spans="1:4" ht="135.75" customHeight="1">
      <c r="A224" s="49" t="s">
        <v>550</v>
      </c>
      <c r="B224" s="37" t="s">
        <v>443</v>
      </c>
      <c r="C224" s="5" t="s">
        <v>624</v>
      </c>
      <c r="D224" s="7">
        <v>300</v>
      </c>
    </row>
    <row r="225" spans="1:4" ht="39" customHeight="1">
      <c r="A225" s="52"/>
      <c r="B225" s="36"/>
      <c r="C225" s="34" t="s">
        <v>449</v>
      </c>
      <c r="D225" s="34"/>
    </row>
    <row r="226" spans="1:4" ht="135.75" customHeight="1">
      <c r="A226" s="49" t="s">
        <v>450</v>
      </c>
      <c r="B226" s="37" t="s">
        <v>449</v>
      </c>
      <c r="C226" s="5" t="s">
        <v>451</v>
      </c>
      <c r="D226" s="7">
        <v>96</v>
      </c>
    </row>
    <row r="227" spans="1:4" ht="99.75" customHeight="1">
      <c r="A227" s="49" t="s">
        <v>452</v>
      </c>
      <c r="B227" s="37" t="s">
        <v>449</v>
      </c>
      <c r="C227" s="5" t="s">
        <v>453</v>
      </c>
      <c r="D227" s="7">
        <v>96</v>
      </c>
    </row>
    <row r="228" spans="1:4" ht="135.75" customHeight="1">
      <c r="A228" s="49" t="s">
        <v>601</v>
      </c>
      <c r="B228" s="37" t="s">
        <v>454</v>
      </c>
      <c r="C228" s="5" t="s">
        <v>615</v>
      </c>
      <c r="D228" s="7">
        <v>140</v>
      </c>
    </row>
    <row r="229" spans="1:4" ht="135.75" customHeight="1">
      <c r="A229" s="49" t="s">
        <v>604</v>
      </c>
      <c r="B229" s="37" t="s">
        <v>454</v>
      </c>
      <c r="C229" s="5" t="s">
        <v>697</v>
      </c>
      <c r="D229" s="7">
        <v>30</v>
      </c>
    </row>
    <row r="230" spans="1:4" ht="135.75" customHeight="1">
      <c r="A230" s="49" t="s">
        <v>602</v>
      </c>
      <c r="B230" s="37" t="s">
        <v>454</v>
      </c>
      <c r="C230" s="5" t="s">
        <v>614</v>
      </c>
      <c r="D230" s="7">
        <v>140</v>
      </c>
    </row>
    <row r="231" spans="1:4" ht="135.75" customHeight="1">
      <c r="A231" s="49" t="s">
        <v>603</v>
      </c>
      <c r="B231" s="37" t="s">
        <v>454</v>
      </c>
      <c r="C231" s="5" t="s">
        <v>616</v>
      </c>
      <c r="D231" s="7">
        <v>90</v>
      </c>
    </row>
    <row r="232" spans="1:4" ht="45" customHeight="1">
      <c r="A232" s="49"/>
      <c r="B232" s="5"/>
      <c r="C232" s="18" t="s">
        <v>617</v>
      </c>
      <c r="D232" s="7"/>
    </row>
    <row r="233" spans="1:4" ht="39.75" customHeight="1">
      <c r="A233" s="51"/>
      <c r="B233" s="15"/>
      <c r="C233" s="17" t="s">
        <v>618</v>
      </c>
      <c r="D233" s="17"/>
    </row>
    <row r="234" spans="1:4" ht="135.75" customHeight="1">
      <c r="A234" s="49" t="s">
        <v>161</v>
      </c>
      <c r="B234" s="6" t="s">
        <v>168</v>
      </c>
      <c r="C234" s="5" t="s">
        <v>613</v>
      </c>
      <c r="D234" s="7">
        <v>150</v>
      </c>
    </row>
    <row r="235" spans="1:4" ht="135.75" customHeight="1">
      <c r="A235" s="49" t="s">
        <v>162</v>
      </c>
      <c r="B235" s="6" t="s">
        <v>168</v>
      </c>
      <c r="C235" s="5" t="s">
        <v>245</v>
      </c>
      <c r="D235" s="7">
        <v>240</v>
      </c>
    </row>
    <row r="236" spans="1:4" ht="135.75" customHeight="1">
      <c r="A236" s="49" t="s">
        <v>164</v>
      </c>
      <c r="B236" s="6" t="s">
        <v>168</v>
      </c>
      <c r="C236" s="5" t="s">
        <v>163</v>
      </c>
      <c r="D236" s="7">
        <v>417</v>
      </c>
    </row>
    <row r="237" spans="1:4" ht="39" customHeight="1">
      <c r="A237" s="51"/>
      <c r="B237" s="15"/>
      <c r="C237" s="17" t="s">
        <v>165</v>
      </c>
      <c r="D237" s="17"/>
    </row>
    <row r="238" spans="1:4" ht="135.75" customHeight="1">
      <c r="A238" s="49" t="s">
        <v>166</v>
      </c>
      <c r="B238" s="6" t="s">
        <v>168</v>
      </c>
      <c r="C238" s="5" t="s">
        <v>690</v>
      </c>
      <c r="D238" s="7">
        <v>42</v>
      </c>
    </row>
    <row r="239" spans="1:4" ht="135.75" customHeight="1">
      <c r="A239" s="49" t="s">
        <v>687</v>
      </c>
      <c r="B239" s="6" t="s">
        <v>168</v>
      </c>
      <c r="C239" s="5" t="s">
        <v>688</v>
      </c>
      <c r="D239" s="7">
        <v>60</v>
      </c>
    </row>
    <row r="240" spans="1:4" ht="135.75" customHeight="1">
      <c r="A240" s="49" t="s">
        <v>685</v>
      </c>
      <c r="B240" s="6" t="s">
        <v>168</v>
      </c>
      <c r="C240" s="5" t="s">
        <v>689</v>
      </c>
      <c r="D240" s="7">
        <v>72</v>
      </c>
    </row>
    <row r="241" spans="1:4" ht="135.75" customHeight="1">
      <c r="A241" s="49" t="s">
        <v>686</v>
      </c>
      <c r="B241" s="6" t="s">
        <v>168</v>
      </c>
      <c r="C241" s="5" t="s">
        <v>167</v>
      </c>
      <c r="D241" s="7">
        <v>105</v>
      </c>
    </row>
    <row r="242" spans="1:4" ht="39" customHeight="1">
      <c r="A242" s="53"/>
      <c r="B242" s="14"/>
      <c r="C242" s="17" t="s">
        <v>187</v>
      </c>
      <c r="D242" s="17"/>
    </row>
    <row r="243" spans="1:4" ht="135.75" customHeight="1">
      <c r="A243" s="49" t="s">
        <v>181</v>
      </c>
      <c r="B243" s="6" t="s">
        <v>188</v>
      </c>
      <c r="C243" s="5" t="s">
        <v>184</v>
      </c>
      <c r="D243" s="7">
        <v>6</v>
      </c>
    </row>
    <row r="244" spans="1:4" ht="135.75" customHeight="1">
      <c r="A244" s="49" t="s">
        <v>182</v>
      </c>
      <c r="B244" s="6" t="s">
        <v>188</v>
      </c>
      <c r="C244" s="5" t="s">
        <v>185</v>
      </c>
      <c r="D244" s="7">
        <v>11</v>
      </c>
    </row>
    <row r="245" spans="1:4" ht="135.75" customHeight="1">
      <c r="A245" s="49" t="s">
        <v>183</v>
      </c>
      <c r="B245" s="6" t="s">
        <v>188</v>
      </c>
      <c r="C245" s="5" t="s">
        <v>186</v>
      </c>
      <c r="D245" s="7">
        <v>6</v>
      </c>
    </row>
    <row r="246" spans="1:4" ht="44.25" customHeight="1">
      <c r="A246" s="49"/>
      <c r="B246" s="6"/>
      <c r="C246" s="18" t="s">
        <v>169</v>
      </c>
      <c r="D246" s="7"/>
    </row>
    <row r="247" spans="1:4" ht="39" customHeight="1">
      <c r="A247" s="53"/>
      <c r="B247" s="15"/>
      <c r="C247" s="17" t="s">
        <v>502</v>
      </c>
      <c r="D247" s="21"/>
    </row>
    <row r="248" spans="1:4" ht="135.75" customHeight="1">
      <c r="A248" s="49" t="s">
        <v>503</v>
      </c>
      <c r="B248" s="6" t="s">
        <v>207</v>
      </c>
      <c r="C248" s="5" t="s">
        <v>524</v>
      </c>
      <c r="D248" s="7">
        <v>40</v>
      </c>
    </row>
    <row r="249" spans="1:4" ht="39.75" customHeight="1">
      <c r="A249" s="56"/>
      <c r="B249" s="33"/>
      <c r="C249" s="34" t="s">
        <v>218</v>
      </c>
      <c r="D249" s="34"/>
    </row>
    <row r="250" spans="1:4" ht="135.75" customHeight="1">
      <c r="A250" s="49" t="s">
        <v>43</v>
      </c>
      <c r="B250" s="6" t="s">
        <v>219</v>
      </c>
      <c r="C250" s="5" t="s">
        <v>220</v>
      </c>
      <c r="D250" s="7">
        <v>115</v>
      </c>
    </row>
    <row r="251" spans="1:4" ht="39" customHeight="1">
      <c r="A251" s="51"/>
      <c r="B251" s="15"/>
      <c r="C251" s="17" t="s">
        <v>190</v>
      </c>
      <c r="D251" s="17"/>
    </row>
    <row r="252" spans="1:4" ht="135.75" customHeight="1">
      <c r="A252" s="49" t="s">
        <v>191</v>
      </c>
      <c r="B252" s="6" t="s">
        <v>207</v>
      </c>
      <c r="C252" s="5" t="s">
        <v>195</v>
      </c>
      <c r="D252" s="7">
        <v>78</v>
      </c>
    </row>
    <row r="253" spans="1:4" ht="135.75" customHeight="1">
      <c r="A253" s="49" t="s">
        <v>192</v>
      </c>
      <c r="B253" s="6" t="s">
        <v>207</v>
      </c>
      <c r="C253" s="5" t="s">
        <v>196</v>
      </c>
      <c r="D253" s="7">
        <v>63</v>
      </c>
    </row>
    <row r="254" spans="1:4" ht="135.75" customHeight="1">
      <c r="A254" s="49" t="s">
        <v>193</v>
      </c>
      <c r="B254" s="6" t="s">
        <v>207</v>
      </c>
      <c r="C254" s="5" t="s">
        <v>197</v>
      </c>
      <c r="D254" s="7">
        <v>53</v>
      </c>
    </row>
    <row r="255" spans="1:4" ht="135.75" customHeight="1">
      <c r="A255" s="49" t="s">
        <v>242</v>
      </c>
      <c r="B255" s="6" t="s">
        <v>207</v>
      </c>
      <c r="C255" s="5" t="s">
        <v>198</v>
      </c>
      <c r="D255" s="7">
        <v>70</v>
      </c>
    </row>
    <row r="256" spans="1:4" ht="135.75" customHeight="1">
      <c r="A256" s="49" t="s">
        <v>194</v>
      </c>
      <c r="B256" s="6" t="s">
        <v>207</v>
      </c>
      <c r="C256" s="5" t="s">
        <v>199</v>
      </c>
      <c r="D256" s="7">
        <v>87</v>
      </c>
    </row>
    <row r="257" spans="1:8" ht="135.75" customHeight="1">
      <c r="A257" s="49" t="s">
        <v>256</v>
      </c>
      <c r="B257" s="6" t="s">
        <v>207</v>
      </c>
      <c r="C257" s="5" t="s">
        <v>200</v>
      </c>
      <c r="D257" s="7">
        <v>165</v>
      </c>
    </row>
    <row r="258" spans="1:8" ht="135.75" customHeight="1">
      <c r="A258" s="49" t="s">
        <v>243</v>
      </c>
      <c r="B258" s="6" t="s">
        <v>207</v>
      </c>
      <c r="C258" s="5" t="s">
        <v>201</v>
      </c>
      <c r="D258" s="7">
        <v>165</v>
      </c>
    </row>
    <row r="259" spans="1:8" ht="39" customHeight="1">
      <c r="A259" s="56"/>
      <c r="B259" s="33"/>
      <c r="C259" s="34" t="s">
        <v>221</v>
      </c>
      <c r="D259" s="24"/>
    </row>
    <row r="260" spans="1:8" ht="135.75" customHeight="1">
      <c r="A260" s="49" t="s">
        <v>44</v>
      </c>
      <c r="B260" s="6" t="s">
        <v>219</v>
      </c>
      <c r="C260" s="5" t="s">
        <v>222</v>
      </c>
      <c r="D260" s="7">
        <v>180</v>
      </c>
    </row>
    <row r="261" spans="1:8" ht="135.75" customHeight="1">
      <c r="A261" s="49" t="s">
        <v>244</v>
      </c>
      <c r="B261" s="6" t="s">
        <v>219</v>
      </c>
      <c r="C261" s="5" t="s">
        <v>223</v>
      </c>
      <c r="D261" s="7">
        <v>150</v>
      </c>
    </row>
    <row r="262" spans="1:8" ht="38.25" customHeight="1">
      <c r="A262" s="60"/>
      <c r="B262" s="47"/>
      <c r="C262" s="39" t="s">
        <v>208</v>
      </c>
      <c r="D262" s="39"/>
    </row>
    <row r="263" spans="1:8" ht="54" customHeight="1">
      <c r="A263" s="49" t="s">
        <v>202</v>
      </c>
      <c r="B263" s="6" t="s">
        <v>206</v>
      </c>
      <c r="C263" s="5" t="s">
        <v>257</v>
      </c>
      <c r="D263" s="7">
        <v>5</v>
      </c>
    </row>
    <row r="264" spans="1:8" ht="54" customHeight="1">
      <c r="A264" s="49" t="s">
        <v>203</v>
      </c>
      <c r="B264" s="6" t="s">
        <v>206</v>
      </c>
      <c r="C264" s="5" t="s">
        <v>205</v>
      </c>
      <c r="D264" s="7">
        <v>5</v>
      </c>
    </row>
    <row r="265" spans="1:8" ht="54" customHeight="1">
      <c r="A265" s="49" t="s">
        <v>204</v>
      </c>
      <c r="B265" s="6" t="s">
        <v>188</v>
      </c>
      <c r="C265" s="5" t="s">
        <v>258</v>
      </c>
      <c r="D265" s="7">
        <v>13.5</v>
      </c>
    </row>
    <row r="266" spans="1:8" ht="39" customHeight="1">
      <c r="A266" s="51"/>
      <c r="B266" s="15"/>
      <c r="C266" s="17" t="s">
        <v>209</v>
      </c>
      <c r="D266" s="16"/>
    </row>
    <row r="267" spans="1:8" s="12" customFormat="1" ht="88.5" customHeight="1">
      <c r="A267" s="49" t="s">
        <v>460</v>
      </c>
      <c r="B267" s="6" t="s">
        <v>207</v>
      </c>
      <c r="C267" s="5" t="s">
        <v>461</v>
      </c>
      <c r="D267" s="7">
        <v>115</v>
      </c>
      <c r="E267"/>
    </row>
    <row r="268" spans="1:8" ht="135.75" customHeight="1">
      <c r="A268" s="49" t="s">
        <v>210</v>
      </c>
      <c r="B268" s="6" t="s">
        <v>207</v>
      </c>
      <c r="C268" s="5" t="s">
        <v>214</v>
      </c>
      <c r="D268" s="7">
        <v>340</v>
      </c>
    </row>
    <row r="269" spans="1:8" ht="135.75" customHeight="1">
      <c r="A269" s="49" t="s">
        <v>211</v>
      </c>
      <c r="B269" s="6" t="s">
        <v>207</v>
      </c>
      <c r="C269" s="5" t="s">
        <v>215</v>
      </c>
      <c r="D269" s="7">
        <v>205</v>
      </c>
    </row>
    <row r="270" spans="1:8" ht="135.75" customHeight="1">
      <c r="A270" s="49" t="s">
        <v>504</v>
      </c>
      <c r="B270" s="6" t="s">
        <v>207</v>
      </c>
      <c r="C270" s="5" t="s">
        <v>541</v>
      </c>
      <c r="D270" s="7" t="s">
        <v>558</v>
      </c>
    </row>
    <row r="271" spans="1:8" ht="135.75" customHeight="1">
      <c r="A271" s="49" t="s">
        <v>212</v>
      </c>
      <c r="B271" s="6" t="s">
        <v>207</v>
      </c>
      <c r="C271" s="5" t="s">
        <v>216</v>
      </c>
      <c r="D271" s="7">
        <v>240</v>
      </c>
    </row>
    <row r="272" spans="1:8" ht="135.75" customHeight="1">
      <c r="A272" s="49" t="s">
        <v>213</v>
      </c>
      <c r="B272" s="6" t="s">
        <v>207</v>
      </c>
      <c r="C272" s="5" t="s">
        <v>217</v>
      </c>
      <c r="D272" s="7" t="s">
        <v>558</v>
      </c>
      <c r="H272" t="s">
        <v>367</v>
      </c>
    </row>
    <row r="273" spans="1:4" ht="39" customHeight="1">
      <c r="A273" s="52"/>
      <c r="B273" s="23"/>
      <c r="C273" s="34" t="s">
        <v>224</v>
      </c>
      <c r="D273" s="24"/>
    </row>
    <row r="274" spans="1:4" ht="135.75" customHeight="1">
      <c r="A274" s="49" t="s">
        <v>462</v>
      </c>
      <c r="B274" s="6" t="s">
        <v>207</v>
      </c>
      <c r="C274" s="5" t="s">
        <v>463</v>
      </c>
      <c r="D274" s="7">
        <v>285</v>
      </c>
    </row>
    <row r="275" spans="1:4" ht="135.75" customHeight="1">
      <c r="A275" s="49" t="s">
        <v>225</v>
      </c>
      <c r="B275" s="6" t="s">
        <v>219</v>
      </c>
      <c r="C275" s="5" t="s">
        <v>229</v>
      </c>
      <c r="D275" s="7">
        <v>390</v>
      </c>
    </row>
    <row r="276" spans="1:4" ht="135.75" customHeight="1">
      <c r="A276" s="49" t="s">
        <v>226</v>
      </c>
      <c r="B276" s="6" t="s">
        <v>219</v>
      </c>
      <c r="C276" s="5" t="s">
        <v>230</v>
      </c>
      <c r="D276" s="7">
        <v>264</v>
      </c>
    </row>
    <row r="277" spans="1:4" ht="135.75" customHeight="1">
      <c r="A277" s="49" t="s">
        <v>227</v>
      </c>
      <c r="B277" s="6" t="s">
        <v>219</v>
      </c>
      <c r="C277" s="5" t="s">
        <v>231</v>
      </c>
      <c r="D277" s="7">
        <v>323</v>
      </c>
    </row>
    <row r="278" spans="1:4" ht="135.75" customHeight="1">
      <c r="A278" s="49" t="s">
        <v>505</v>
      </c>
      <c r="B278" s="6" t="s">
        <v>219</v>
      </c>
      <c r="C278" s="5" t="s">
        <v>542</v>
      </c>
      <c r="D278" s="7" t="s">
        <v>558</v>
      </c>
    </row>
    <row r="279" spans="1:4" ht="133.5" customHeight="1">
      <c r="A279" s="49" t="s">
        <v>228</v>
      </c>
      <c r="B279" s="6" t="s">
        <v>219</v>
      </c>
      <c r="C279" s="5" t="s">
        <v>232</v>
      </c>
      <c r="D279" s="7" t="s">
        <v>558</v>
      </c>
    </row>
    <row r="280" spans="1:4" ht="39" customHeight="1">
      <c r="A280" s="51"/>
      <c r="B280" s="15"/>
      <c r="C280" s="17" t="s">
        <v>233</v>
      </c>
      <c r="D280" s="16"/>
    </row>
    <row r="281" spans="1:4" ht="135.75" customHeight="1">
      <c r="A281" s="49" t="s">
        <v>251</v>
      </c>
      <c r="B281" s="6" t="s">
        <v>207</v>
      </c>
      <c r="C281" s="5" t="s">
        <v>252</v>
      </c>
      <c r="D281" s="7">
        <v>200</v>
      </c>
    </row>
    <row r="282" spans="1:4" ht="135.75" customHeight="1">
      <c r="A282" s="49" t="s">
        <v>246</v>
      </c>
      <c r="B282" s="6" t="s">
        <v>207</v>
      </c>
      <c r="C282" s="5" t="s">
        <v>248</v>
      </c>
      <c r="D282" s="7">
        <v>295</v>
      </c>
    </row>
    <row r="283" spans="1:4" ht="98.25" customHeight="1">
      <c r="A283" s="49" t="s">
        <v>247</v>
      </c>
      <c r="B283" s="6" t="s">
        <v>207</v>
      </c>
      <c r="C283" s="5" t="s">
        <v>249</v>
      </c>
      <c r="D283" s="7">
        <v>159</v>
      </c>
    </row>
    <row r="284" spans="1:4" ht="39" customHeight="1">
      <c r="A284" s="52"/>
      <c r="B284" s="23"/>
      <c r="C284" s="34" t="s">
        <v>250</v>
      </c>
      <c r="D284" s="24"/>
    </row>
    <row r="285" spans="1:4" ht="135.75" customHeight="1">
      <c r="A285" s="49" t="s">
        <v>47</v>
      </c>
      <c r="B285" s="6" t="s">
        <v>219</v>
      </c>
      <c r="C285" s="5" t="s">
        <v>660</v>
      </c>
      <c r="D285" s="7">
        <v>295</v>
      </c>
    </row>
    <row r="286" spans="1:4" ht="159" customHeight="1">
      <c r="A286" s="49" t="s">
        <v>546</v>
      </c>
      <c r="B286" s="6" t="s">
        <v>219</v>
      </c>
      <c r="C286" s="5" t="s">
        <v>543</v>
      </c>
      <c r="D286" s="7" t="s">
        <v>558</v>
      </c>
    </row>
    <row r="287" spans="1:4" ht="39" customHeight="1">
      <c r="A287" s="60"/>
      <c r="B287" s="47"/>
      <c r="C287" s="39" t="s">
        <v>411</v>
      </c>
      <c r="D287" s="48"/>
    </row>
    <row r="288" spans="1:4" ht="54" customHeight="1">
      <c r="A288" s="49" t="s">
        <v>253</v>
      </c>
      <c r="B288" s="6" t="s">
        <v>188</v>
      </c>
      <c r="C288" s="5" t="s">
        <v>254</v>
      </c>
      <c r="D288" s="7">
        <v>44</v>
      </c>
    </row>
    <row r="289" spans="1:4" ht="54" customHeight="1">
      <c r="A289" s="49" t="s">
        <v>259</v>
      </c>
      <c r="B289" s="6" t="s">
        <v>188</v>
      </c>
      <c r="C289" s="5" t="s">
        <v>619</v>
      </c>
      <c r="D289" s="7">
        <v>15</v>
      </c>
    </row>
    <row r="290" spans="1:4" ht="45" customHeight="1">
      <c r="A290" s="49"/>
      <c r="B290" s="5"/>
      <c r="C290" s="18" t="s">
        <v>255</v>
      </c>
      <c r="D290" s="7"/>
    </row>
    <row r="291" spans="1:4" ht="51.75" customHeight="1">
      <c r="A291" s="56"/>
      <c r="B291" s="33"/>
      <c r="C291" s="34" t="s">
        <v>263</v>
      </c>
      <c r="D291" s="24"/>
    </row>
    <row r="292" spans="1:4" ht="70.5" customHeight="1">
      <c r="A292" s="49" t="s">
        <v>431</v>
      </c>
      <c r="B292" s="6" t="s">
        <v>261</v>
      </c>
      <c r="C292" s="5" t="s">
        <v>264</v>
      </c>
      <c r="D292" s="7">
        <v>358</v>
      </c>
    </row>
    <row r="293" spans="1:4" ht="80.25" customHeight="1">
      <c r="A293" s="49" t="s">
        <v>432</v>
      </c>
      <c r="B293" s="6" t="s">
        <v>261</v>
      </c>
      <c r="C293" s="5" t="s">
        <v>265</v>
      </c>
      <c r="D293" s="7">
        <v>493</v>
      </c>
    </row>
    <row r="294" spans="1:4" ht="75" customHeight="1">
      <c r="A294" s="49" t="s">
        <v>433</v>
      </c>
      <c r="B294" s="6" t="s">
        <v>261</v>
      </c>
      <c r="C294" s="5" t="s">
        <v>266</v>
      </c>
      <c r="D294" s="7">
        <v>525</v>
      </c>
    </row>
    <row r="295" spans="1:4" ht="78.75" customHeight="1">
      <c r="A295" s="49" t="s">
        <v>434</v>
      </c>
      <c r="B295" s="6" t="s">
        <v>261</v>
      </c>
      <c r="C295" s="5" t="s">
        <v>267</v>
      </c>
      <c r="D295" s="7">
        <v>756</v>
      </c>
    </row>
    <row r="296" spans="1:4" ht="39" customHeight="1">
      <c r="A296" s="60"/>
      <c r="B296" s="47"/>
      <c r="C296" s="39" t="s">
        <v>262</v>
      </c>
      <c r="D296" s="48"/>
    </row>
    <row r="297" spans="1:4" ht="54" customHeight="1">
      <c r="A297" s="49" t="s">
        <v>260</v>
      </c>
      <c r="B297" s="6" t="s">
        <v>188</v>
      </c>
      <c r="C297" s="5" t="s">
        <v>273</v>
      </c>
      <c r="D297" s="7">
        <v>51</v>
      </c>
    </row>
    <row r="298" spans="1:4" ht="39" customHeight="1">
      <c r="A298" s="51"/>
      <c r="B298" s="51"/>
      <c r="C298" s="17" t="s">
        <v>691</v>
      </c>
      <c r="D298" s="51"/>
    </row>
    <row r="299" spans="1:4" ht="110.25" customHeight="1">
      <c r="A299" s="49" t="s">
        <v>693</v>
      </c>
      <c r="B299" s="6" t="s">
        <v>261</v>
      </c>
      <c r="C299" s="5" t="s">
        <v>695</v>
      </c>
      <c r="D299" s="7">
        <v>206</v>
      </c>
    </row>
    <row r="300" spans="1:4" ht="110.25" customHeight="1">
      <c r="A300" s="49" t="s">
        <v>694</v>
      </c>
      <c r="B300" s="6" t="s">
        <v>261</v>
      </c>
      <c r="C300" s="5" t="s">
        <v>696</v>
      </c>
      <c r="D300" s="7">
        <v>298</v>
      </c>
    </row>
    <row r="301" spans="1:4" ht="39" customHeight="1">
      <c r="A301" s="56"/>
      <c r="B301" s="23"/>
      <c r="C301" s="34" t="s">
        <v>692</v>
      </c>
      <c r="D301" s="24"/>
    </row>
    <row r="302" spans="1:4" ht="110.25" customHeight="1">
      <c r="A302" s="49" t="s">
        <v>268</v>
      </c>
      <c r="B302" s="6" t="s">
        <v>261</v>
      </c>
      <c r="C302" s="5" t="s">
        <v>269</v>
      </c>
      <c r="D302" s="7">
        <v>501</v>
      </c>
    </row>
    <row r="303" spans="1:4" ht="39" customHeight="1">
      <c r="A303" s="60"/>
      <c r="B303" s="47"/>
      <c r="C303" s="39" t="s">
        <v>270</v>
      </c>
      <c r="D303" s="48"/>
    </row>
    <row r="304" spans="1:4" ht="95.25" customHeight="1">
      <c r="A304" s="49" t="s">
        <v>271</v>
      </c>
      <c r="B304" s="6" t="s">
        <v>206</v>
      </c>
      <c r="C304" s="5" t="s">
        <v>272</v>
      </c>
      <c r="D304" s="7">
        <v>117</v>
      </c>
    </row>
    <row r="305" spans="1:4" ht="39" customHeight="1">
      <c r="A305" s="52"/>
      <c r="B305" s="23"/>
      <c r="C305" s="34" t="s">
        <v>275</v>
      </c>
      <c r="D305" s="24"/>
    </row>
    <row r="306" spans="1:4" ht="156" customHeight="1">
      <c r="A306" s="49" t="s">
        <v>277</v>
      </c>
      <c r="B306" s="6" t="s">
        <v>274</v>
      </c>
      <c r="C306" s="5" t="s">
        <v>276</v>
      </c>
      <c r="D306" s="7">
        <v>234</v>
      </c>
    </row>
    <row r="307" spans="1:4" ht="72" customHeight="1">
      <c r="A307" s="49"/>
      <c r="B307" s="5"/>
      <c r="C307" s="18" t="s">
        <v>278</v>
      </c>
      <c r="D307" s="7"/>
    </row>
    <row r="308" spans="1:4" ht="39" customHeight="1">
      <c r="A308" s="51"/>
      <c r="B308" s="15"/>
      <c r="C308" s="17" t="s">
        <v>368</v>
      </c>
      <c r="D308" s="16"/>
    </row>
    <row r="309" spans="1:4" ht="135.75" customHeight="1">
      <c r="A309" s="49" t="s">
        <v>279</v>
      </c>
      <c r="B309" s="6" t="s">
        <v>377</v>
      </c>
      <c r="C309" s="5" t="s">
        <v>300</v>
      </c>
      <c r="D309" s="7">
        <v>80</v>
      </c>
    </row>
    <row r="310" spans="1:4" ht="135.75" customHeight="1">
      <c r="A310" s="49" t="s">
        <v>280</v>
      </c>
      <c r="B310" s="6" t="s">
        <v>377</v>
      </c>
      <c r="C310" s="5" t="s">
        <v>301</v>
      </c>
      <c r="D310" s="7">
        <v>75</v>
      </c>
    </row>
    <row r="311" spans="1:4" ht="135.75" customHeight="1">
      <c r="A311" s="49" t="s">
        <v>281</v>
      </c>
      <c r="B311" s="6" t="s">
        <v>377</v>
      </c>
      <c r="C311" s="5" t="s">
        <v>302</v>
      </c>
      <c r="D311" s="7">
        <v>95</v>
      </c>
    </row>
    <row r="312" spans="1:4" ht="135.75" customHeight="1">
      <c r="A312" s="49" t="s">
        <v>282</v>
      </c>
      <c r="B312" s="6" t="s">
        <v>377</v>
      </c>
      <c r="C312" s="5" t="s">
        <v>303</v>
      </c>
      <c r="D312" s="7">
        <v>95</v>
      </c>
    </row>
    <row r="313" spans="1:4" ht="135.75" customHeight="1">
      <c r="A313" s="49" t="s">
        <v>283</v>
      </c>
      <c r="B313" s="6" t="s">
        <v>377</v>
      </c>
      <c r="C313" s="5" t="s">
        <v>304</v>
      </c>
      <c r="D313" s="7">
        <v>45</v>
      </c>
    </row>
    <row r="314" spans="1:4" ht="135.75" customHeight="1">
      <c r="A314" s="49" t="s">
        <v>284</v>
      </c>
      <c r="B314" s="6" t="s">
        <v>377</v>
      </c>
      <c r="C314" s="5" t="s">
        <v>305</v>
      </c>
      <c r="D314" s="7">
        <v>97</v>
      </c>
    </row>
    <row r="315" spans="1:4" ht="135.75" customHeight="1">
      <c r="A315" s="49" t="s">
        <v>285</v>
      </c>
      <c r="B315" s="6" t="s">
        <v>377</v>
      </c>
      <c r="C315" s="5" t="s">
        <v>306</v>
      </c>
      <c r="D315" s="7">
        <v>141</v>
      </c>
    </row>
    <row r="316" spans="1:4" ht="135.75" customHeight="1">
      <c r="A316" s="49" t="s">
        <v>286</v>
      </c>
      <c r="B316" s="6" t="s">
        <v>377</v>
      </c>
      <c r="C316" s="5" t="s">
        <v>307</v>
      </c>
      <c r="D316" s="7">
        <v>17</v>
      </c>
    </row>
    <row r="317" spans="1:4" ht="135.75" customHeight="1">
      <c r="A317" s="49" t="s">
        <v>287</v>
      </c>
      <c r="B317" s="6" t="s">
        <v>377</v>
      </c>
      <c r="C317" s="5" t="s">
        <v>308</v>
      </c>
      <c r="D317" s="7">
        <v>16</v>
      </c>
    </row>
    <row r="318" spans="1:4" ht="135.75" customHeight="1">
      <c r="A318" s="49" t="s">
        <v>288</v>
      </c>
      <c r="B318" s="6" t="s">
        <v>377</v>
      </c>
      <c r="C318" s="5" t="s">
        <v>309</v>
      </c>
      <c r="D318" s="7">
        <v>32</v>
      </c>
    </row>
    <row r="319" spans="1:4" ht="135.75" customHeight="1">
      <c r="A319" s="49" t="s">
        <v>289</v>
      </c>
      <c r="B319" s="6" t="s">
        <v>377</v>
      </c>
      <c r="C319" s="5" t="s">
        <v>310</v>
      </c>
      <c r="D319" s="7">
        <v>50</v>
      </c>
    </row>
    <row r="320" spans="1:4" ht="135.75" customHeight="1">
      <c r="A320" s="49" t="s">
        <v>290</v>
      </c>
      <c r="B320" s="6" t="s">
        <v>377</v>
      </c>
      <c r="C320" s="5" t="s">
        <v>311</v>
      </c>
      <c r="D320" s="7">
        <v>50</v>
      </c>
    </row>
    <row r="321" spans="1:4" ht="135.75" customHeight="1">
      <c r="A321" s="49" t="s">
        <v>291</v>
      </c>
      <c r="B321" s="6" t="s">
        <v>377</v>
      </c>
      <c r="C321" s="5" t="s">
        <v>299</v>
      </c>
      <c r="D321" s="7">
        <v>118</v>
      </c>
    </row>
    <row r="322" spans="1:4" ht="135.75" customHeight="1">
      <c r="A322" s="49" t="s">
        <v>540</v>
      </c>
      <c r="B322" s="6" t="s">
        <v>377</v>
      </c>
      <c r="C322" s="5" t="s">
        <v>522</v>
      </c>
      <c r="D322" s="7">
        <v>53</v>
      </c>
    </row>
    <row r="323" spans="1:4" ht="135.75" customHeight="1">
      <c r="A323" s="49" t="s">
        <v>506</v>
      </c>
      <c r="B323" s="6" t="s">
        <v>377</v>
      </c>
      <c r="C323" s="5" t="s">
        <v>523</v>
      </c>
      <c r="D323" s="7">
        <v>65</v>
      </c>
    </row>
    <row r="324" spans="1:4" ht="135.75" customHeight="1">
      <c r="A324" s="49" t="s">
        <v>293</v>
      </c>
      <c r="B324" s="6" t="s">
        <v>377</v>
      </c>
      <c r="C324" s="5" t="s">
        <v>296</v>
      </c>
      <c r="D324" s="7">
        <v>23</v>
      </c>
    </row>
    <row r="325" spans="1:4" ht="135.75" customHeight="1">
      <c r="A325" s="49" t="s">
        <v>294</v>
      </c>
      <c r="B325" s="6" t="s">
        <v>377</v>
      </c>
      <c r="C325" s="5" t="s">
        <v>297</v>
      </c>
      <c r="D325" s="7">
        <v>32</v>
      </c>
    </row>
    <row r="326" spans="1:4" ht="135.75" customHeight="1">
      <c r="A326" s="49" t="s">
        <v>295</v>
      </c>
      <c r="B326" s="6" t="s">
        <v>377</v>
      </c>
      <c r="C326" s="5" t="s">
        <v>298</v>
      </c>
      <c r="D326" s="7">
        <v>22</v>
      </c>
    </row>
    <row r="327" spans="1:4" ht="60.75" customHeight="1">
      <c r="A327" s="49" t="s">
        <v>292</v>
      </c>
      <c r="B327" s="6" t="s">
        <v>377</v>
      </c>
      <c r="C327" s="5" t="s">
        <v>312</v>
      </c>
      <c r="D327" s="7">
        <v>40</v>
      </c>
    </row>
    <row r="328" spans="1:4" ht="39" customHeight="1">
      <c r="A328" s="56"/>
      <c r="B328" s="23"/>
      <c r="C328" s="34" t="s">
        <v>376</v>
      </c>
      <c r="D328" s="24"/>
    </row>
    <row r="329" spans="1:4" ht="87" customHeight="1">
      <c r="A329" s="49" t="s">
        <v>625</v>
      </c>
      <c r="B329" s="6" t="s">
        <v>377</v>
      </c>
      <c r="C329" s="5" t="s">
        <v>626</v>
      </c>
      <c r="D329" s="7">
        <v>70</v>
      </c>
    </row>
    <row r="330" spans="1:4" ht="87" customHeight="1">
      <c r="A330" s="49" t="s">
        <v>399</v>
      </c>
      <c r="B330" s="6" t="s">
        <v>377</v>
      </c>
      <c r="C330" s="5" t="s">
        <v>45</v>
      </c>
      <c r="D330" s="7">
        <v>88</v>
      </c>
    </row>
    <row r="331" spans="1:4" ht="87" customHeight="1">
      <c r="A331" s="49" t="s">
        <v>400</v>
      </c>
      <c r="B331" s="6" t="s">
        <v>377</v>
      </c>
      <c r="C331" s="5" t="s">
        <v>46</v>
      </c>
      <c r="D331" s="7">
        <v>99</v>
      </c>
    </row>
    <row r="332" spans="1:4" ht="87" customHeight="1">
      <c r="A332" s="49" t="s">
        <v>508</v>
      </c>
      <c r="B332" s="6" t="s">
        <v>377</v>
      </c>
      <c r="C332" s="5" t="s">
        <v>544</v>
      </c>
      <c r="D332" s="7">
        <v>88</v>
      </c>
    </row>
    <row r="333" spans="1:4" ht="85.5" customHeight="1">
      <c r="A333" s="49" t="s">
        <v>507</v>
      </c>
      <c r="B333" s="6" t="s">
        <v>377</v>
      </c>
      <c r="C333" s="5" t="s">
        <v>520</v>
      </c>
      <c r="D333" s="7">
        <v>99</v>
      </c>
    </row>
    <row r="334" spans="1:4" ht="45" customHeight="1">
      <c r="A334" s="49"/>
      <c r="B334" s="5"/>
      <c r="C334" s="18" t="s">
        <v>342</v>
      </c>
      <c r="D334" s="7"/>
    </row>
    <row r="335" spans="1:4" ht="39.75" customHeight="1">
      <c r="A335" s="51"/>
      <c r="B335" s="15"/>
      <c r="C335" s="17" t="s">
        <v>401</v>
      </c>
      <c r="D335" s="16"/>
    </row>
    <row r="336" spans="1:4" ht="52.5" customHeight="1">
      <c r="A336" s="49" t="s">
        <v>313</v>
      </c>
      <c r="B336" s="6" t="s">
        <v>375</v>
      </c>
      <c r="C336" s="5" t="s">
        <v>317</v>
      </c>
      <c r="D336" s="7">
        <v>35</v>
      </c>
    </row>
    <row r="337" spans="1:4" ht="52.5" customHeight="1">
      <c r="A337" s="49" t="s">
        <v>314</v>
      </c>
      <c r="B337" s="6" t="s">
        <v>375</v>
      </c>
      <c r="C337" s="5" t="s">
        <v>318</v>
      </c>
      <c r="D337" s="7">
        <v>58</v>
      </c>
    </row>
    <row r="338" spans="1:4" ht="52.5" customHeight="1">
      <c r="A338" s="49" t="s">
        <v>315</v>
      </c>
      <c r="B338" s="6" t="s">
        <v>375</v>
      </c>
      <c r="C338" s="5" t="s">
        <v>319</v>
      </c>
      <c r="D338" s="7">
        <v>137</v>
      </c>
    </row>
    <row r="339" spans="1:4" ht="52.5" customHeight="1">
      <c r="A339" s="49" t="s">
        <v>316</v>
      </c>
      <c r="B339" s="6" t="s">
        <v>375</v>
      </c>
      <c r="C339" s="5" t="s">
        <v>320</v>
      </c>
      <c r="D339" s="7">
        <v>210</v>
      </c>
    </row>
    <row r="340" spans="1:4" ht="39" customHeight="1">
      <c r="A340" s="53"/>
      <c r="B340" s="14"/>
      <c r="C340" s="17" t="s">
        <v>402</v>
      </c>
      <c r="D340" s="16"/>
    </row>
    <row r="341" spans="1:4" ht="54" customHeight="1">
      <c r="A341" s="49" t="s">
        <v>403</v>
      </c>
      <c r="B341" s="6" t="s">
        <v>375</v>
      </c>
      <c r="C341" s="5" t="s">
        <v>405</v>
      </c>
      <c r="D341" s="7">
        <v>25.5</v>
      </c>
    </row>
    <row r="342" spans="1:4" ht="54" customHeight="1">
      <c r="A342" s="49" t="s">
        <v>404</v>
      </c>
      <c r="B342" s="6" t="s">
        <v>375</v>
      </c>
      <c r="C342" s="5" t="s">
        <v>406</v>
      </c>
      <c r="D342" s="7">
        <v>39</v>
      </c>
    </row>
    <row r="343" spans="1:4" ht="39" customHeight="1">
      <c r="A343" s="51"/>
      <c r="B343" s="15"/>
      <c r="C343" s="17" t="s">
        <v>369</v>
      </c>
      <c r="D343" s="16"/>
    </row>
    <row r="344" spans="1:4" ht="54" customHeight="1">
      <c r="A344" s="49" t="s">
        <v>343</v>
      </c>
      <c r="B344" s="6" t="s">
        <v>375</v>
      </c>
      <c r="C344" s="5" t="s">
        <v>321</v>
      </c>
      <c r="D344" s="7">
        <v>5</v>
      </c>
    </row>
    <row r="345" spans="1:4" ht="54" customHeight="1">
      <c r="A345" s="49" t="s">
        <v>344</v>
      </c>
      <c r="B345" s="6" t="s">
        <v>375</v>
      </c>
      <c r="C345" s="5" t="s">
        <v>322</v>
      </c>
      <c r="D345" s="7">
        <v>3</v>
      </c>
    </row>
    <row r="346" spans="1:4" ht="39" customHeight="1">
      <c r="A346" s="51"/>
      <c r="B346" s="15"/>
      <c r="C346" s="17" t="s">
        <v>370</v>
      </c>
      <c r="D346" s="16"/>
    </row>
    <row r="347" spans="1:4" ht="54" customHeight="1">
      <c r="A347" s="49" t="s">
        <v>332</v>
      </c>
      <c r="B347" s="6" t="s">
        <v>375</v>
      </c>
      <c r="C347" s="5" t="s">
        <v>323</v>
      </c>
      <c r="D347" s="7">
        <v>25</v>
      </c>
    </row>
    <row r="348" spans="1:4" ht="54" customHeight="1">
      <c r="A348" s="49" t="s">
        <v>333</v>
      </c>
      <c r="B348" s="6" t="s">
        <v>375</v>
      </c>
      <c r="C348" s="5" t="s">
        <v>324</v>
      </c>
      <c r="D348" s="7">
        <v>3</v>
      </c>
    </row>
    <row r="349" spans="1:4" ht="54" customHeight="1">
      <c r="A349" s="49" t="s">
        <v>334</v>
      </c>
      <c r="B349" s="6" t="s">
        <v>375</v>
      </c>
      <c r="C349" s="5" t="s">
        <v>325</v>
      </c>
      <c r="D349" s="7">
        <v>110</v>
      </c>
    </row>
    <row r="350" spans="1:4" ht="54" customHeight="1">
      <c r="A350" s="49" t="s">
        <v>335</v>
      </c>
      <c r="B350" s="6" t="s">
        <v>375</v>
      </c>
      <c r="C350" s="5" t="s">
        <v>326</v>
      </c>
      <c r="D350" s="7">
        <v>6</v>
      </c>
    </row>
    <row r="351" spans="1:4" ht="54" customHeight="1">
      <c r="A351" s="49" t="s">
        <v>336</v>
      </c>
      <c r="B351" s="6" t="s">
        <v>375</v>
      </c>
      <c r="C351" s="5" t="s">
        <v>327</v>
      </c>
      <c r="D351" s="7">
        <v>21</v>
      </c>
    </row>
    <row r="352" spans="1:4" ht="54" customHeight="1">
      <c r="A352" s="49" t="s">
        <v>337</v>
      </c>
      <c r="B352" s="6" t="s">
        <v>375</v>
      </c>
      <c r="C352" s="5" t="s">
        <v>328</v>
      </c>
      <c r="D352" s="7">
        <v>9</v>
      </c>
    </row>
    <row r="353" spans="1:4" ht="54" customHeight="1">
      <c r="A353" s="49" t="s">
        <v>338</v>
      </c>
      <c r="B353" s="6" t="s">
        <v>375</v>
      </c>
      <c r="C353" s="5" t="s">
        <v>620</v>
      </c>
      <c r="D353" s="7">
        <v>17</v>
      </c>
    </row>
    <row r="354" spans="1:4" ht="54" customHeight="1">
      <c r="A354" s="49" t="s">
        <v>339</v>
      </c>
      <c r="B354" s="6" t="s">
        <v>375</v>
      </c>
      <c r="C354" s="5" t="s">
        <v>329</v>
      </c>
      <c r="D354" s="7">
        <v>27.5</v>
      </c>
    </row>
    <row r="355" spans="1:4" ht="54" customHeight="1">
      <c r="A355" s="49" t="s">
        <v>340</v>
      </c>
      <c r="B355" s="6" t="s">
        <v>375</v>
      </c>
      <c r="C355" s="5" t="s">
        <v>330</v>
      </c>
      <c r="D355" s="7">
        <v>29.5</v>
      </c>
    </row>
    <row r="356" spans="1:4" ht="54" customHeight="1">
      <c r="A356" s="49" t="s">
        <v>341</v>
      </c>
      <c r="B356" s="6" t="s">
        <v>375</v>
      </c>
      <c r="C356" s="5" t="s">
        <v>331</v>
      </c>
      <c r="D356" s="7">
        <v>24.5</v>
      </c>
    </row>
    <row r="357" spans="1:4" ht="45.75" customHeight="1">
      <c r="B357" s="5"/>
      <c r="C357" s="18" t="s">
        <v>345</v>
      </c>
      <c r="D357" s="7"/>
    </row>
    <row r="358" spans="1:4" ht="39" customHeight="1">
      <c r="A358" s="8"/>
      <c r="B358" s="15"/>
      <c r="C358" s="17" t="s">
        <v>371</v>
      </c>
      <c r="D358" s="16"/>
    </row>
    <row r="359" spans="1:4" ht="54" customHeight="1">
      <c r="A359" s="6" t="s">
        <v>346</v>
      </c>
      <c r="B359" s="6" t="s">
        <v>374</v>
      </c>
      <c r="C359" s="5" t="s">
        <v>354</v>
      </c>
      <c r="D359" s="7">
        <v>50</v>
      </c>
    </row>
    <row r="360" spans="1:4" ht="54" customHeight="1">
      <c r="A360" s="6" t="s">
        <v>438</v>
      </c>
      <c r="B360" s="6" t="s">
        <v>374</v>
      </c>
      <c r="C360" s="5" t="s">
        <v>439</v>
      </c>
      <c r="D360" s="7">
        <v>190</v>
      </c>
    </row>
    <row r="361" spans="1:4" ht="54" customHeight="1">
      <c r="A361" s="6" t="s">
        <v>349</v>
      </c>
      <c r="B361" s="6" t="s">
        <v>374</v>
      </c>
      <c r="C361" s="5" t="s">
        <v>357</v>
      </c>
      <c r="D361" s="7">
        <v>108</v>
      </c>
    </row>
    <row r="362" spans="1:4" ht="54" customHeight="1">
      <c r="A362" s="6" t="s">
        <v>350</v>
      </c>
      <c r="B362" s="6" t="s">
        <v>374</v>
      </c>
      <c r="C362" s="5" t="s">
        <v>358</v>
      </c>
      <c r="D362" s="7">
        <v>133</v>
      </c>
    </row>
    <row r="363" spans="1:4" ht="54" customHeight="1">
      <c r="A363" s="6" t="s">
        <v>352</v>
      </c>
      <c r="B363" s="6" t="s">
        <v>374</v>
      </c>
      <c r="C363" s="5" t="s">
        <v>360</v>
      </c>
      <c r="D363" s="7">
        <v>142</v>
      </c>
    </row>
    <row r="364" spans="1:4" ht="54" customHeight="1">
      <c r="A364" s="6" t="s">
        <v>351</v>
      </c>
      <c r="B364" s="6" t="s">
        <v>374</v>
      </c>
      <c r="C364" s="5" t="s">
        <v>359</v>
      </c>
      <c r="D364" s="7">
        <v>136</v>
      </c>
    </row>
    <row r="365" spans="1:4" ht="54" customHeight="1">
      <c r="A365" s="6" t="s">
        <v>353</v>
      </c>
      <c r="B365" s="6" t="s">
        <v>374</v>
      </c>
      <c r="C365" s="5" t="s">
        <v>361</v>
      </c>
      <c r="D365" s="7">
        <v>175</v>
      </c>
    </row>
    <row r="366" spans="1:4" ht="54" customHeight="1">
      <c r="A366" s="6" t="s">
        <v>347</v>
      </c>
      <c r="B366" s="6" t="s">
        <v>374</v>
      </c>
      <c r="C366" s="5" t="s">
        <v>355</v>
      </c>
      <c r="D366" s="7">
        <v>86</v>
      </c>
    </row>
    <row r="367" spans="1:4" ht="54" customHeight="1">
      <c r="A367" s="6" t="s">
        <v>437</v>
      </c>
      <c r="B367" s="6" t="s">
        <v>374</v>
      </c>
      <c r="C367" s="5" t="s">
        <v>436</v>
      </c>
      <c r="D367" s="7">
        <v>170</v>
      </c>
    </row>
    <row r="368" spans="1:4" ht="54" customHeight="1">
      <c r="A368" s="6" t="s">
        <v>348</v>
      </c>
      <c r="B368" s="6" t="s">
        <v>374</v>
      </c>
      <c r="C368" s="5" t="s">
        <v>356</v>
      </c>
      <c r="D368" s="7">
        <v>105</v>
      </c>
    </row>
    <row r="369" spans="1:4" ht="39" customHeight="1">
      <c r="A369" s="9"/>
      <c r="B369" s="15"/>
      <c r="C369" s="17" t="s">
        <v>372</v>
      </c>
      <c r="D369" s="16"/>
    </row>
    <row r="370" spans="1:4" ht="54" customHeight="1">
      <c r="A370" s="6" t="s">
        <v>362</v>
      </c>
      <c r="B370" s="6" t="s">
        <v>374</v>
      </c>
      <c r="C370" s="5" t="s">
        <v>364</v>
      </c>
      <c r="D370" s="7">
        <v>104</v>
      </c>
    </row>
    <row r="371" spans="1:4" ht="54" customHeight="1">
      <c r="A371" s="6" t="s">
        <v>363</v>
      </c>
      <c r="B371" s="6" t="s">
        <v>374</v>
      </c>
      <c r="C371" s="5" t="s">
        <v>365</v>
      </c>
      <c r="D371" s="7">
        <v>202</v>
      </c>
    </row>
    <row r="372" spans="1:4" ht="54" customHeight="1">
      <c r="A372" s="6" t="s">
        <v>621</v>
      </c>
      <c r="B372" s="6" t="s">
        <v>374</v>
      </c>
      <c r="C372" s="5" t="s">
        <v>366</v>
      </c>
      <c r="D372" s="7">
        <v>218</v>
      </c>
    </row>
    <row r="373" spans="1:4" ht="39" customHeight="1">
      <c r="A373" s="9"/>
      <c r="B373" s="15"/>
      <c r="C373" s="17" t="s">
        <v>373</v>
      </c>
      <c r="D373" s="16"/>
    </row>
    <row r="374" spans="1:4" ht="54" customHeight="1">
      <c r="A374" s="6" t="s">
        <v>698</v>
      </c>
      <c r="B374" s="5" t="s">
        <v>440</v>
      </c>
      <c r="C374" s="5" t="s">
        <v>700</v>
      </c>
      <c r="D374" s="7">
        <v>313</v>
      </c>
    </row>
    <row r="375" spans="1:4" ht="54" customHeight="1">
      <c r="A375" s="6" t="s">
        <v>699</v>
      </c>
      <c r="B375" s="5" t="s">
        <v>440</v>
      </c>
      <c r="C375" s="5" t="s">
        <v>701</v>
      </c>
      <c r="D375" s="7">
        <v>460</v>
      </c>
    </row>
    <row r="376" spans="1:4" ht="141" customHeight="1">
      <c r="A376" s="37"/>
      <c r="B376" s="5"/>
      <c r="C376" s="89" t="s">
        <v>657</v>
      </c>
      <c r="D376" s="7"/>
    </row>
    <row r="377" spans="1:4" ht="157.5" customHeight="1">
      <c r="A377" s="37"/>
      <c r="B377" s="5"/>
      <c r="C377" s="66" t="s">
        <v>442</v>
      </c>
      <c r="D377" s="7"/>
    </row>
    <row r="378" spans="1:4" ht="135.75" customHeight="1">
      <c r="A378" s="6"/>
      <c r="B378" s="5"/>
      <c r="C378" s="5"/>
      <c r="D378" s="7"/>
    </row>
    <row r="379" spans="1:4" ht="135.75" customHeight="1">
      <c r="A379" s="6"/>
      <c r="B379" s="5"/>
      <c r="C379" s="5"/>
      <c r="D379" s="7"/>
    </row>
    <row r="380" spans="1:4" ht="135.75" customHeight="1">
      <c r="A380" s="6"/>
      <c r="B380" s="5"/>
      <c r="C380" s="5"/>
      <c r="D380" s="7"/>
    </row>
    <row r="381" spans="1:4" ht="135.75" customHeight="1">
      <c r="A381" s="6"/>
      <c r="B381" s="5"/>
      <c r="C381" s="5"/>
      <c r="D381" s="7"/>
    </row>
    <row r="382" spans="1:4" ht="135.75" customHeight="1">
      <c r="A382" s="6"/>
      <c r="B382" s="5"/>
      <c r="C382" s="5"/>
      <c r="D382" s="7"/>
    </row>
    <row r="383" spans="1:4" ht="135.75" customHeight="1">
      <c r="A383" s="6"/>
      <c r="B383" s="5"/>
      <c r="C383" s="5"/>
      <c r="D383" s="7"/>
    </row>
    <row r="384" spans="1:4" ht="135.75" customHeight="1">
      <c r="A384" s="6"/>
      <c r="B384" s="5"/>
      <c r="C384" s="5"/>
      <c r="D384" s="7"/>
    </row>
    <row r="385" spans="1:4" ht="135.75" customHeight="1">
      <c r="A385" s="6"/>
      <c r="B385" s="5"/>
      <c r="C385" s="5"/>
      <c r="D385" s="7"/>
    </row>
    <row r="386" spans="1:4" ht="135.75" customHeight="1">
      <c r="A386" s="6"/>
      <c r="B386" s="5"/>
      <c r="C386" s="5"/>
      <c r="D386" s="7"/>
    </row>
    <row r="387" spans="1:4" ht="135.75" customHeight="1">
      <c r="A387" s="6"/>
      <c r="B387" s="5"/>
      <c r="C387" s="5"/>
      <c r="D387" s="7"/>
    </row>
    <row r="388" spans="1:4" ht="135.75" customHeight="1">
      <c r="A388" s="6"/>
      <c r="B388" s="5"/>
      <c r="C388" s="5"/>
      <c r="D388" s="7"/>
    </row>
    <row r="389" spans="1:4" ht="135.75" customHeight="1">
      <c r="A389" s="6"/>
      <c r="B389" s="5"/>
      <c r="C389" s="5"/>
      <c r="D389" s="7"/>
    </row>
    <row r="390" spans="1:4" ht="135.75" customHeight="1">
      <c r="A390" s="6"/>
      <c r="B390" s="5"/>
      <c r="C390" s="5"/>
      <c r="D390" s="7"/>
    </row>
    <row r="391" spans="1:4" ht="135.75" customHeight="1">
      <c r="A391" s="6"/>
      <c r="B391" s="5"/>
      <c r="C391" s="5"/>
      <c r="D391" s="7"/>
    </row>
    <row r="392" spans="1:4" ht="135.75" customHeight="1">
      <c r="A392" s="6"/>
      <c r="B392" s="5"/>
      <c r="C392" s="5"/>
      <c r="D392" s="7"/>
    </row>
    <row r="393" spans="1:4" ht="135.75" customHeight="1">
      <c r="A393" s="6"/>
      <c r="B393" s="5"/>
      <c r="C393" s="5"/>
      <c r="D393" s="7"/>
    </row>
    <row r="394" spans="1:4" ht="135.75" customHeight="1">
      <c r="A394" s="6"/>
      <c r="B394" s="5"/>
      <c r="C394" s="5"/>
      <c r="D394" s="7"/>
    </row>
    <row r="395" spans="1:4" ht="135.75" customHeight="1">
      <c r="A395" s="6"/>
      <c r="B395" s="5"/>
      <c r="C395" s="5"/>
      <c r="D395" s="7"/>
    </row>
    <row r="396" spans="1:4" ht="135.75" customHeight="1">
      <c r="A396" s="6"/>
      <c r="B396" s="5"/>
      <c r="C396" s="5"/>
      <c r="D396" s="7"/>
    </row>
    <row r="397" spans="1:4" ht="135.75" customHeight="1">
      <c r="A397" s="6"/>
      <c r="B397" s="5"/>
      <c r="C397" s="5"/>
      <c r="D397" s="7"/>
    </row>
    <row r="398" spans="1:4" ht="135.75" customHeight="1">
      <c r="A398" s="6"/>
      <c r="B398" s="5"/>
      <c r="C398" s="5"/>
      <c r="D398" s="7"/>
    </row>
    <row r="399" spans="1:4" ht="135.75" customHeight="1">
      <c r="A399" s="6"/>
      <c r="B399" s="5"/>
      <c r="C399" s="5"/>
      <c r="D399" s="7"/>
    </row>
    <row r="400" spans="1:4" ht="135.75" customHeight="1">
      <c r="A400" s="6"/>
      <c r="B400" s="5"/>
      <c r="C400" s="5"/>
      <c r="D400" s="7"/>
    </row>
    <row r="401" spans="1:4" ht="135.75" customHeight="1">
      <c r="A401" s="6"/>
      <c r="B401" s="5"/>
      <c r="C401" s="5"/>
      <c r="D401" s="7"/>
    </row>
    <row r="402" spans="1:4" ht="135.75" customHeight="1">
      <c r="A402" s="6"/>
      <c r="B402" s="5"/>
      <c r="C402" s="5"/>
      <c r="D402" s="7"/>
    </row>
    <row r="403" spans="1:4" ht="135.75" customHeight="1">
      <c r="A403" s="6"/>
      <c r="B403" s="5"/>
      <c r="C403" s="5"/>
      <c r="D403" s="7"/>
    </row>
    <row r="404" spans="1:4" ht="135.75" customHeight="1">
      <c r="A404" s="6"/>
      <c r="B404" s="5"/>
      <c r="C404" s="5"/>
      <c r="D404" s="7"/>
    </row>
    <row r="405" spans="1:4" ht="135.75" customHeight="1">
      <c r="A405" s="6"/>
      <c r="B405" s="5"/>
      <c r="C405" s="5"/>
      <c r="D405" s="7"/>
    </row>
    <row r="406" spans="1:4" ht="135.75" customHeight="1">
      <c r="A406" s="6"/>
      <c r="B406" s="5"/>
      <c r="C406" s="5"/>
      <c r="D406" s="7"/>
    </row>
    <row r="407" spans="1:4" ht="135.75" customHeight="1">
      <c r="A407" s="6"/>
      <c r="B407" s="5"/>
      <c r="C407" s="5"/>
      <c r="D407" s="7"/>
    </row>
    <row r="408" spans="1:4" ht="135.75" customHeight="1">
      <c r="A408" s="6"/>
      <c r="B408" s="5"/>
      <c r="C408" s="5"/>
      <c r="D408" s="7"/>
    </row>
    <row r="409" spans="1:4" ht="135.75" customHeight="1">
      <c r="A409" s="6"/>
      <c r="B409" s="5"/>
      <c r="C409" s="5"/>
      <c r="D409" s="7"/>
    </row>
    <row r="410" spans="1:4" ht="135.75" customHeight="1">
      <c r="A410" s="6"/>
      <c r="B410" s="5"/>
      <c r="C410" s="5"/>
      <c r="D410" s="7"/>
    </row>
    <row r="411" spans="1:4" ht="135.75" customHeight="1">
      <c r="A411" s="6"/>
      <c r="B411" s="5"/>
      <c r="C411" s="5"/>
      <c r="D411" s="7"/>
    </row>
    <row r="412" spans="1:4" ht="135.75" customHeight="1">
      <c r="A412" s="6"/>
      <c r="B412" s="5"/>
      <c r="C412" s="5"/>
      <c r="D412" s="7"/>
    </row>
    <row r="413" spans="1:4" ht="135.75" customHeight="1">
      <c r="A413" s="6"/>
      <c r="B413" s="5"/>
      <c r="C413" s="5"/>
      <c r="D413" s="7"/>
    </row>
    <row r="414" spans="1:4" ht="135.75" customHeight="1">
      <c r="A414" s="6"/>
      <c r="B414" s="5"/>
      <c r="C414" s="5"/>
      <c r="D414" s="7"/>
    </row>
    <row r="415" spans="1:4" ht="135.75" customHeight="1">
      <c r="A415" s="6"/>
      <c r="B415" s="5"/>
      <c r="C415" s="5"/>
      <c r="D415" s="7"/>
    </row>
    <row r="416" spans="1:4" ht="135.75" customHeight="1">
      <c r="A416" s="6"/>
      <c r="B416" s="5"/>
      <c r="C416" s="5"/>
      <c r="D416" s="7"/>
    </row>
    <row r="417" spans="1:4" ht="135.75" customHeight="1">
      <c r="A417" s="6"/>
      <c r="B417" s="5"/>
      <c r="C417" s="5"/>
      <c r="D417" s="7"/>
    </row>
    <row r="418" spans="1:4" ht="135.75" customHeight="1">
      <c r="A418" s="6"/>
      <c r="B418" s="5"/>
      <c r="C418" s="5"/>
      <c r="D418" s="7"/>
    </row>
    <row r="419" spans="1:4" ht="135.75" customHeight="1">
      <c r="A419" s="6"/>
      <c r="B419" s="5"/>
      <c r="C419" s="5"/>
      <c r="D419" s="7"/>
    </row>
    <row r="420" spans="1:4" ht="135.75" customHeight="1">
      <c r="A420" s="6"/>
      <c r="B420" s="5"/>
      <c r="C420" s="5"/>
      <c r="D420" s="7"/>
    </row>
    <row r="421" spans="1:4" ht="135.75" customHeight="1">
      <c r="A421" s="6"/>
      <c r="B421" s="5"/>
      <c r="C421" s="5"/>
      <c r="D421" s="7"/>
    </row>
    <row r="422" spans="1:4" ht="135.75" customHeight="1">
      <c r="A422" s="6"/>
      <c r="B422" s="5"/>
      <c r="C422" s="5"/>
      <c r="D422" s="7"/>
    </row>
    <row r="423" spans="1:4" ht="135.75" customHeight="1">
      <c r="A423" s="6"/>
      <c r="B423" s="5"/>
      <c r="C423" s="5"/>
      <c r="D423" s="7"/>
    </row>
    <row r="424" spans="1:4" ht="135.75" customHeight="1">
      <c r="A424" s="6"/>
      <c r="B424" s="5"/>
      <c r="C424" s="5"/>
      <c r="D424" s="7"/>
    </row>
  </sheetData>
  <sheetProtection autoFilter="0"/>
  <mergeCells count="3">
    <mergeCell ref="A4:D5"/>
    <mergeCell ref="A6:D6"/>
    <mergeCell ref="A7:C7"/>
  </mergeCells>
  <phoneticPr fontId="32" type="noConversion"/>
  <dataValidations count="11">
    <dataValidation allowBlank="1" showInputMessage="1" showErrorMessage="1" prompt="Immettere le informazioni sui prezzi per volume in questa cella" sqref="A6:D6" xr:uid="{00000000-0002-0000-0000-000000000000}"/>
    <dataValidation allowBlank="1" showInputMessage="1" showErrorMessage="1" prompt="Immettere la data dell'ultimo aggiornamento nella cella a destra e i dettagli dei prodotti nella tabella sottostante" sqref="A7:C7" xr:uid="{00000000-0002-0000-0000-000001000000}"/>
    <dataValidation allowBlank="1" showInputMessage="1" showErrorMessage="1" prompt="Immettere il nome del prodotto in questa colonna sotto questa intestazione. Usare i filtri delle intestazioni per trovare voci specifiche" sqref="A8" xr:uid="{00000000-0002-0000-0000-000002000000}"/>
    <dataValidation allowBlank="1" showInputMessage="1" showErrorMessage="1" prompt="Immettere nome, via e numero civico, CAP, città e provincia della società in questa cella" sqref="A2:A3 B2" xr:uid="{00000000-0002-0000-0000-000003000000}"/>
    <dataValidation allowBlank="1" showInputMessage="1" showErrorMessage="1" prompt="Il titolo del foglio di lavoro si trova in questa cella" sqref="A4" xr:uid="{00000000-0002-0000-0000-000004000000}"/>
    <dataValidation allowBlank="1" showInputMessage="1" showErrorMessage="1" prompt="Immettere l'indirizzo del sito Web aziendale in questa cella" sqref="D2 C3" xr:uid="{00000000-0002-0000-0000-000005000000}"/>
    <dataValidation allowBlank="1" showInputMessage="1" showErrorMessage="1" prompt="Immettere il prezzo unitario al dettaglio in questa colonna sotto questa intestazione" sqref="D8" xr:uid="{00000000-0002-0000-0000-000006000000}"/>
    <dataValidation allowBlank="1" showInputMessage="1" showErrorMessage="1" prompt="Immettere la descrizione in questa colonna sotto questa intestazione" sqref="C8" xr:uid="{00000000-0002-0000-0000-000007000000}"/>
    <dataValidation allowBlank="1" showInputMessage="1" showErrorMessage="1" prompt="Immettere il nome in questa colonna sotto questa intestazione" sqref="B8" xr:uid="{00000000-0002-0000-0000-000008000000}"/>
    <dataValidation allowBlank="1" showInputMessage="1" showErrorMessage="1" prompt="Immettere la data dell'ultimo aggiornamento in questa cella" sqref="D7" xr:uid="{00000000-0002-0000-0000-000009000000}"/>
    <dataValidation allowBlank="1" showInputMessage="1" showErrorMessage="1" prompt="Immettere i numeri di telefono e fax della società in questa cella" sqref="B2:B3 C2" xr:uid="{00000000-0002-0000-0000-00000A000000}"/>
  </dataValidations>
  <hyperlinks>
    <hyperlink ref="D2" r:id="rId1" xr:uid="{00000000-0004-0000-0000-000000000000}"/>
  </hyperlinks>
  <printOptions horizontalCentered="1"/>
  <pageMargins left="0.39370078740157483" right="0.39370078740157483" top="0.39370078740157483" bottom="0.51181102362204722" header="0.31496062992125984" footer="0.31496062992125984"/>
  <pageSetup paperSize="9" scale="55" fitToHeight="0" orientation="portrait" r:id="rId2"/>
  <headerFooter differentFirst="1">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autoPageBreaks="0" fitToPage="1"/>
  </sheetPr>
  <dimension ref="A1:G75"/>
  <sheetViews>
    <sheetView showGridLines="0" zoomScale="75" zoomScaleNormal="75" workbookViewId="0">
      <selection activeCell="J11" sqref="J11"/>
    </sheetView>
  </sheetViews>
  <sheetFormatPr baseColWidth="10" defaultColWidth="8.6640625" defaultRowHeight="30" customHeight="1"/>
  <cols>
    <col min="1" max="1" width="20.6640625" customWidth="1"/>
    <col min="2" max="2" width="23.6640625" customWidth="1"/>
    <col min="3" max="3" width="62.1640625" customWidth="1"/>
    <col min="4" max="4" width="23.6640625" customWidth="1"/>
  </cols>
  <sheetData>
    <row r="1" spans="1:4" ht="35" customHeight="1">
      <c r="A1" s="20" t="s">
        <v>4</v>
      </c>
      <c r="B1" s="63" t="s">
        <v>5</v>
      </c>
      <c r="C1" s="64" t="s">
        <v>6</v>
      </c>
      <c r="D1" s="65" t="s">
        <v>1</v>
      </c>
    </row>
    <row r="2" spans="1:4" ht="35" customHeight="1">
      <c r="A2" s="4"/>
      <c r="B2" s="2"/>
      <c r="C2" s="3"/>
    </row>
    <row r="3" spans="1:4" ht="36" customHeight="1">
      <c r="A3" s="127" t="s">
        <v>702</v>
      </c>
      <c r="B3" s="127"/>
      <c r="C3" s="127"/>
      <c r="D3" s="127"/>
    </row>
    <row r="4" spans="1:4" ht="15" customHeight="1">
      <c r="A4" s="127"/>
      <c r="B4" s="127"/>
      <c r="C4" s="127"/>
      <c r="D4" s="127"/>
    </row>
    <row r="5" spans="1:4" ht="15" customHeight="1">
      <c r="A5" s="128"/>
      <c r="B5" s="128"/>
      <c r="C5" s="128"/>
      <c r="D5" s="128"/>
    </row>
    <row r="6" spans="1:4" ht="15" customHeight="1">
      <c r="A6" s="129"/>
      <c r="B6" s="129"/>
      <c r="C6" s="129"/>
      <c r="D6" s="1"/>
    </row>
    <row r="7" spans="1:4" ht="32.25" customHeight="1">
      <c r="A7" s="32" t="s">
        <v>2</v>
      </c>
      <c r="B7" s="32" t="s">
        <v>20</v>
      </c>
      <c r="C7" s="32" t="s">
        <v>0</v>
      </c>
      <c r="D7" s="32" t="s">
        <v>3</v>
      </c>
    </row>
    <row r="8" spans="1:4" ht="42" customHeight="1">
      <c r="A8" s="12"/>
      <c r="B8" s="12"/>
      <c r="C8" s="18" t="s">
        <v>7</v>
      </c>
      <c r="D8" s="13"/>
    </row>
    <row r="9" spans="1:4" ht="25.5" customHeight="1">
      <c r="A9" s="8"/>
      <c r="B9" s="8"/>
      <c r="C9" s="17" t="s">
        <v>18</v>
      </c>
      <c r="D9" s="10"/>
    </row>
    <row r="10" spans="1:4" ht="92.25" customHeight="1">
      <c r="A10" s="114" t="s">
        <v>8</v>
      </c>
      <c r="B10" s="115" t="s">
        <v>121</v>
      </c>
      <c r="C10" s="111" t="str">
        <f>VLOOKUP(ListinoPrezziProdotti[[#This Row],[CODICE ARTICOLO]],'LISTINO NEXTTEC'!A6:'LISTINO NEXTTEC'!C372,3,FALSE)</f>
        <v>Centrale corredata di tastiera di gestione/programmazione, display 2x16. 4 ingressi. 7 ingressi Tecnici. 32 ingressi Radio attivabili con modulo radio opzionale. Alimentatore switching 1,7A. Contenitore in ABS. Dimensioni (LxAxP) 195 x 215 x 63mm.</v>
      </c>
      <c r="D10" s="118">
        <f>VLOOKUP(ListinoPrezziProdotti[[#This Row],[CODICE ARTICOLO]],'LISTINO NEXTTEC'!A11:'LISTINO NEXTTEC'!D375,4,FALSE)</f>
        <v>321</v>
      </c>
    </row>
    <row r="11" spans="1:4" ht="92.25" customHeight="1">
      <c r="A11" s="49" t="s">
        <v>623</v>
      </c>
      <c r="B11" s="6" t="s">
        <v>121</v>
      </c>
      <c r="C11" s="111" t="str">
        <f>VLOOKUP(ListinoPrezziProdotti[[#This Row],[CODICE ARTICOLO]],'LISTINO NEXTTEC'!A7:'LISTINO NEXTTEC'!C373,3,FALSE)</f>
        <v>Centrale telegestibile. Vettore di comunicazione GSM-GPRS.4 ingressi. 7 ingressi Tecnici. 32 ingressi Radio attivabili con modulo radio opzionale. Gestione CLOUD tramite vettore GPRS con protocollo TCP/IP. Alimentatore switching 1,7A. Contenitore in ABS. Dimensioni (LxAxP) 195 x 215 x 63mm.</v>
      </c>
      <c r="D11" s="7">
        <f>VLOOKUP(ListinoPrezziProdotti[[#This Row],[CODICE ARTICOLO]],'LISTINO NEXTTEC'!A12:'LISTINO NEXTTEC'!D376,4,FALSE)</f>
        <v>450</v>
      </c>
    </row>
    <row r="12" spans="1:4" ht="92.25" customHeight="1">
      <c r="A12" s="116" t="s">
        <v>9</v>
      </c>
      <c r="B12" s="117" t="s">
        <v>121</v>
      </c>
      <c r="C12" s="111" t="str">
        <f>VLOOKUP(ListinoPrezziProdotti[[#This Row],[CODICE ARTICOLO]],'LISTINO NEXTTEC'!A8:'LISTINO NEXTTEC'!C374,3,FALSE)</f>
        <v>Centrale telegestibile. Vettore di comunicazione GSM-GPRS, tastiera di gestione/programmazione, display 2x16. 4 ingressi. 7 ingressi Tecnici. 32 ingressi Radio attivabili con modulo radio opzionale. Gestione CLOUD tramite vettore GPRS. Alimentatore switching 1,7A. Contenitore in ABS. Dimensioni (LxAxP) 195 x 215 x 63mm.</v>
      </c>
      <c r="D12" s="110">
        <f>VLOOKUP(ListinoPrezziProdotti[[#This Row],[CODICE ARTICOLO]],'LISTINO NEXTTEC'!A13:'LISTINO NEXTTEC'!D376,4,FALSE)</f>
        <v>481</v>
      </c>
    </row>
    <row r="13" spans="1:4" ht="92.25" customHeight="1">
      <c r="A13" s="113" t="s">
        <v>19</v>
      </c>
      <c r="B13" s="6" t="s">
        <v>121</v>
      </c>
      <c r="C13" s="111" t="str">
        <f>VLOOKUP(ListinoPrezziProdotti[[#This Row],[CODICE ARTICOLO]],'LISTINO NEXTTEC'!A9:'LISTINO NEXTTEC'!C375,3,FALSE)</f>
        <v>Centrale telegestibile. Vettore di comunicazione GSM-GPRS, tastiera di gestione/programmazione, display 2x16. 4 ingressi. 7 ingressi Tecnici. 32 ingressi Wireless attivabili con modulo radio opzionale. Gestione CLOUD tramite vettore GPRS. Alimentatore switching 1,7A.</v>
      </c>
      <c r="D13" s="110">
        <f>VLOOKUP(ListinoPrezziProdotti[[#This Row],[CODICE ARTICOLO]],'LISTINO NEXTTEC'!A14:'LISTINO NEXTTEC'!D377,4,FALSE)</f>
        <v>491</v>
      </c>
    </row>
    <row r="14" spans="1:4" ht="8.25" customHeight="1">
      <c r="A14" s="8"/>
      <c r="B14" s="8"/>
      <c r="C14" s="126"/>
      <c r="D14" s="11"/>
    </row>
    <row r="15" spans="1:4" ht="93" customHeight="1">
      <c r="A15" s="49" t="s">
        <v>21</v>
      </c>
      <c r="B15" s="6" t="s">
        <v>157</v>
      </c>
      <c r="C15" s="5" t="str">
        <f>VLOOKUP(ListinoPrezziProdotti[[#This Row],[CODICE ARTICOLO]],'LISTINO NEXTTEC'!A11:'LISTINO NEXTTEC'!C377,3,FALSE)</f>
        <v>Antenna stilo per vettore di comunicazione GSM-GPRS. Fattore di guadagno 2dB. Montaggio esterno all’armadio. Staﬀa di fissaggio a muro. Lunghezza cavo 300cm.</v>
      </c>
      <c r="D15" s="110">
        <f>VLOOKUP(ListinoPrezziProdotti[[#This Row],[CODICE ARTICOLO]],'LISTINO NEXTTEC'!A16:'LISTINO NEXTTEC'!D379,4,FALSE)</f>
        <v>52</v>
      </c>
    </row>
    <row r="16" spans="1:4" ht="93" customHeight="1">
      <c r="A16" s="113" t="s">
        <v>22</v>
      </c>
      <c r="B16" s="117" t="s">
        <v>157</v>
      </c>
      <c r="C16" s="111" t="str">
        <f>VLOOKUP(ListinoPrezziProdotti[[#This Row],[CODICE ARTICOLO]],'LISTINO NEXTTEC'!A12:'LISTINO NEXTTEC'!C378,3,FALSE)</f>
        <v>Antenna stilo per vettore di comunicazione GSM-GPRS. Fattore di guadagno 5dB. Montaggio esterno all’armadio. Staﬀa di fissaggio a muro. Lunghezza cavo 500cm.</v>
      </c>
      <c r="D16" s="7">
        <f>VLOOKUP(ListinoPrezziProdotti[[#This Row],[CODICE ARTICOLO]],'LISTINO NEXTTEC'!A17:'LISTINO NEXTTEC'!D380,4,FALSE)</f>
        <v>181</v>
      </c>
    </row>
    <row r="17" spans="1:4" ht="93" customHeight="1">
      <c r="A17" s="114" t="s">
        <v>471</v>
      </c>
      <c r="B17" s="115" t="s">
        <v>206</v>
      </c>
      <c r="C17" s="111" t="str">
        <f>VLOOKUP(ListinoPrezziProdotti[[#This Row],[CODICE ARTICOLO]],'LISTINO NEXTTEC'!A13:'LISTINO NEXTTEC'!C379,3,FALSE)</f>
        <v>Prolunga di adattamento per antenne</v>
      </c>
      <c r="D17" s="110">
        <f>VLOOKUP(ListinoPrezziProdotti[[#This Row],[CODICE ARTICOLO]],'LISTINO NEXTTEC'!A18:'LISTINO NEXTTEC'!D381,4,FALSE)</f>
        <v>19</v>
      </c>
    </row>
    <row r="18" spans="1:4" ht="8.25" customHeight="1">
      <c r="A18" s="125"/>
      <c r="B18" s="15"/>
      <c r="C18" s="121"/>
      <c r="D18" s="121"/>
    </row>
    <row r="19" spans="1:4" ht="93" customHeight="1">
      <c r="A19" s="49" t="s">
        <v>23</v>
      </c>
      <c r="B19" s="115" t="s">
        <v>158</v>
      </c>
      <c r="C19" s="111" t="str">
        <f>VLOOKUP(ListinoPrezziProdotti[[#This Row],[CODICE ARTICOLO]],'LISTINO NEXTTEC'!A15:'LISTINO NEXTTEC'!C381,3,FALSE)</f>
        <v xml:space="preserve">Scheda relè supplementare. 1 uscita relè contatti in scambio libero. Comando positivo o negativo. </v>
      </c>
      <c r="D19" s="118">
        <f>VLOOKUP(ListinoPrezziProdotti[[#This Row],[CODICE ARTICOLO]],'LISTINO NEXTTEC'!A20:'LISTINO NEXTTEC'!D383,4,FALSE)</f>
        <v>19</v>
      </c>
    </row>
    <row r="20" spans="1:4" ht="93" customHeight="1">
      <c r="A20" s="116" t="s">
        <v>55</v>
      </c>
      <c r="B20" s="6" t="s">
        <v>158</v>
      </c>
      <c r="C20" s="111" t="str">
        <f>VLOOKUP(ListinoPrezziProdotti[[#This Row],[CODICE ARTICOLO]],'LISTINO NEXTTEC'!A16:'LISTINO NEXTTEC'!C382,3,FALSE)</f>
        <v>Scheda relè supplementare. 2 uscite relè contatti in scambio libero. Comando indipendente positivo o negativo.</v>
      </c>
      <c r="D20" s="118">
        <f>VLOOKUP(ListinoPrezziProdotti[[#This Row],[CODICE ARTICOLO]],'LISTINO NEXTTEC'!A21:'LISTINO NEXTTEC'!D384,4,FALSE)</f>
        <v>30</v>
      </c>
    </row>
    <row r="21" spans="1:4" ht="93" customHeight="1">
      <c r="A21" s="116" t="s">
        <v>56</v>
      </c>
      <c r="B21" s="124" t="s">
        <v>158</v>
      </c>
      <c r="C21" s="111" t="str">
        <f>VLOOKUP(ListinoPrezziProdotti[[#This Row],[CODICE ARTICOLO]],'LISTINO NEXTTEC'!A17:'LISTINO NEXTTEC'!C383,3,FALSE)</f>
        <v>Scheda relè supplementare. 4 uscite relè contatti in scambio libero. Comando indipendente positivo o negativo.</v>
      </c>
      <c r="D21" s="7">
        <f>VLOOKUP(ListinoPrezziProdotti[[#This Row],[CODICE ARTICOLO]],'LISTINO NEXTTEC'!A22:'LISTINO NEXTTEC'!D385,4,FALSE)</f>
        <v>40</v>
      </c>
    </row>
    <row r="22" spans="1:4" ht="25.5" customHeight="1">
      <c r="A22" s="14"/>
      <c r="B22" s="15"/>
      <c r="C22" s="120" t="s">
        <v>29</v>
      </c>
      <c r="D22" s="120"/>
    </row>
    <row r="23" spans="1:4" ht="93" customHeight="1">
      <c r="A23" s="49" t="s">
        <v>235</v>
      </c>
      <c r="B23" s="115" t="s">
        <v>133</v>
      </c>
      <c r="C23" s="119" t="str">
        <f>VLOOKUP(ListinoPrezziProdotti[[#This Row],[CODICE ARTICOLO]],'LISTINO NEXTTEC'!A19:'LISTINO NEXTTEC'!C385,3,FALSE)</f>
        <v>Tastiera di gestione/programmazione. Organo di visualizzazione: display 2x16. Contenitore ABS. Colori bianco o antracite. Dimensioni (LxAxP) 132 x 122 x 35mm.</v>
      </c>
      <c r="D23" s="123">
        <f>VLOOKUP(ListinoPrezziProdotti[[#This Row],[CODICE ARTICOLO]],'LISTINO NEXTTEC'!A24:'LISTINO NEXTTEC'!D387,4,FALSE)</f>
        <v>155</v>
      </c>
    </row>
    <row r="24" spans="1:4" ht="93" customHeight="1">
      <c r="A24" s="113" t="s">
        <v>236</v>
      </c>
      <c r="B24" s="6" t="s">
        <v>133</v>
      </c>
      <c r="C24" s="5" t="str">
        <f>VLOOKUP(ListinoPrezziProdotti[[#This Row],[CODICE ARTICOLO]],'LISTINO NEXTTEC'!A20:'LISTINO NEXTTEC'!C386,3,FALSE)</f>
        <v>Tastiera di gestione/programmazione, stesse caratteristiche del modello NTS402 .Con lettore chiave RFID integrato. Altoparlante per avvisi vocali.</v>
      </c>
      <c r="D24" s="110">
        <f>VLOOKUP(ListinoPrezziProdotti[[#This Row],[CODICE ARTICOLO]],'LISTINO NEXTTEC'!A25:'LISTINO NEXTTEC'!D388,4,FALSE)</f>
        <v>198</v>
      </c>
    </row>
    <row r="25" spans="1:4" ht="8.25" customHeight="1">
      <c r="A25" s="14"/>
      <c r="B25" s="15"/>
      <c r="C25" s="122"/>
      <c r="D25" s="122"/>
    </row>
    <row r="26" spans="1:4" ht="54" customHeight="1">
      <c r="A26" s="49" t="s">
        <v>59</v>
      </c>
      <c r="B26" s="6" t="s">
        <v>206</v>
      </c>
      <c r="C26" s="119" t="str">
        <f>VLOOKUP(ListinoPrezziProdotti[[#This Row],[CODICE ARTICOLO]],'LISTINO NEXTTEC'!A22:'LISTINO NEXTTEC'!C388,3,FALSE)</f>
        <v>Chiave elettromeccanica di emergenza per ON/OFF impianto</v>
      </c>
      <c r="D26" s="118">
        <f>VLOOKUP(ListinoPrezziProdotti[[#This Row],[CODICE ARTICOLO]],'LISTINO NEXTTEC'!A27:'LISTINO NEXTTEC'!D390,4,FALSE)</f>
        <v>16</v>
      </c>
    </row>
    <row r="27" spans="1:4" ht="54" customHeight="1">
      <c r="A27" s="116" t="s">
        <v>60</v>
      </c>
      <c r="B27" s="117" t="s">
        <v>206</v>
      </c>
      <c r="C27" s="5" t="str">
        <f>VLOOKUP(ListinoPrezziProdotti[[#This Row],[CODICE ARTICOLO]],'LISTINO NEXTTEC'!A23:'LISTINO NEXTTEC'!C389,3,FALSE)</f>
        <v>Protezione antistrappo per armadio centrale conforme EN 50131</v>
      </c>
      <c r="D27" s="7">
        <f>VLOOKUP(ListinoPrezziProdotti[[#This Row],[CODICE ARTICOLO]],'LISTINO NEXTTEC'!A28:'LISTINO NEXTTEC'!D391,4,FALSE)</f>
        <v>16</v>
      </c>
    </row>
    <row r="28" spans="1:4" ht="25.5" customHeight="1">
      <c r="A28" s="14"/>
      <c r="B28" s="121"/>
      <c r="C28" s="120" t="s">
        <v>30</v>
      </c>
      <c r="D28" s="120"/>
    </row>
    <row r="29" spans="1:4" ht="93" customHeight="1">
      <c r="A29" s="114" t="s">
        <v>241</v>
      </c>
      <c r="B29" s="6" t="s">
        <v>175</v>
      </c>
      <c r="C29" s="119" t="str">
        <f>VLOOKUP(ListinoPrezziProdotti[[#This Row],[CODICE ARTICOLO]],'LISTINO NEXTTEC'!A25:'LISTINO NEXTTEC'!C391,3,FALSE)</f>
        <v>Dispositivo di comando, lettore chiave RFID. Modulo compatibile con serie elettrica Ticino Magic. Contenitore ABS. Colori disponibili bianco o antracite.</v>
      </c>
      <c r="D29" s="110">
        <f>VLOOKUP(ListinoPrezziProdotti[[#This Row],[CODICE ARTICOLO]],'LISTINO NEXTTEC'!A34:'LISTINO NEXTTEC'!D393,4,FALSE)</f>
        <v>64</v>
      </c>
    </row>
    <row r="30" spans="1:4" ht="93" customHeight="1">
      <c r="A30" s="49" t="s">
        <v>24</v>
      </c>
      <c r="B30" s="117" t="s">
        <v>175</v>
      </c>
      <c r="C30" s="5" t="str">
        <f>VLOOKUP(ListinoPrezziProdotti[[#This Row],[CODICE ARTICOLO]],'LISTINO NEXTTEC'!A26:'LISTINO NEXTTEC'!C392,3,FALSE)</f>
        <v>Core dispositivo di comando, lettore chiave RFID. Modulo con aggancio universale RJ45 compatibile con ogni serie elettrica tramite specifici adattatori. Contenitore ABS. Colore nero.
Al dispositivo di comando è necessario abbinare l’adattatore NAL600 (non in dotazione).</v>
      </c>
      <c r="D30" s="118">
        <f>VLOOKUP(ListinoPrezziProdotti[[#This Row],[CODICE ARTICOLO]],'LISTINO NEXTTEC'!A35:'LISTINO NEXTTEC'!D394,4,FALSE)</f>
        <v>64</v>
      </c>
    </row>
    <row r="31" spans="1:4" ht="93" customHeight="1">
      <c r="A31" s="117" t="s">
        <v>25</v>
      </c>
      <c r="B31" s="117" t="s">
        <v>174</v>
      </c>
      <c r="C31" s="111" t="str">
        <f>VLOOKUP(ListinoPrezziProdotti[[#This Row],[CODICE ARTICOLO]],'LISTINO NEXTTEC'!A27:'LISTINO NEXTTEC'!C393,3,FALSE)</f>
        <v>Adattatori RJ45 per dispositivo di comando lettore chiave RFID NLP600SL Adattatori disponibili per ogni serie elettrica</v>
      </c>
      <c r="D31" s="118" t="e">
        <f>VLOOKUP(ListinoPrezziProdotti[[#This Row],[CODICE ARTICOLO]],'LISTINO NEXTTEC'!#REF!:'LISTINO NEXTTEC'!D395,4,FALSE)</f>
        <v>#REF!</v>
      </c>
    </row>
    <row r="32" spans="1:4" ht="93" customHeight="1">
      <c r="A32" s="49" t="s">
        <v>26</v>
      </c>
      <c r="B32" s="6" t="s">
        <v>150</v>
      </c>
      <c r="C32" s="119" t="str">
        <f>VLOOKUP(ListinoPrezziProdotti[[#This Row],[CODICE ARTICOLO]],'LISTINO NEXTTEC'!A28:'LISTINO NEXTTEC'!C394,3,FALSE)</f>
        <v>Chiave elettronica RFID pre-codificata. Codice ad alta sicurezza non duplicabile</v>
      </c>
      <c r="D32" s="118">
        <f>VLOOKUP(ListinoPrezziProdotti[[#This Row],[CODICE ARTICOLO]],'LISTINO NEXTTEC'!A36:'LISTINO NEXTTEC'!D396,4,FALSE)</f>
        <v>17</v>
      </c>
    </row>
    <row r="33" spans="1:7" ht="93" customHeight="1">
      <c r="A33" s="116" t="s">
        <v>605</v>
      </c>
      <c r="B33" s="117" t="s">
        <v>150</v>
      </c>
      <c r="C33" s="5" t="str">
        <f>VLOOKUP(ListinoPrezziProdotti[[#This Row],[CODICE ARTICOLO]],'LISTINO NEXTTEC'!A32:'LISTINO NEXTTEC'!C395,3,FALSE)</f>
        <v>Confezione 10 pezzi. Chiave elettronica RFID pre-codificata. Codice ad alta sicurezza non duplicabile.</v>
      </c>
      <c r="D33" s="7">
        <f>VLOOKUP(ListinoPrezziProdotti[[#This Row],[CODICE ARTICOLO]],'LISTINO NEXTTEC'!A40:'LISTINO NEXTTEC'!D397,4,FALSE)</f>
        <v>150</v>
      </c>
    </row>
    <row r="34" spans="1:7" ht="93" customHeight="1">
      <c r="A34" s="116" t="s">
        <v>27</v>
      </c>
      <c r="B34" s="115" t="s">
        <v>150</v>
      </c>
      <c r="C34" s="111" t="str">
        <f>VLOOKUP(ListinoPrezziProdotti[[#This Row],[CODICE ARTICOLO]],'LISTINO NEXTTEC'!A34:'LISTINO NEXTTEC'!C396,3,FALSE)</f>
        <v>Chiave elettronica RFID pre-codificata. Codice ad alta sicurezza non duplicabile</v>
      </c>
      <c r="D34" s="110">
        <f>VLOOKUP(ListinoPrezziProdotti[[#This Row],[CODICE ARTICOLO]],'LISTINO NEXTTEC'!A40:'LISTINO NEXTTEC'!D397,4,FALSE)</f>
        <v>13</v>
      </c>
    </row>
    <row r="35" spans="1:7" ht="93" customHeight="1">
      <c r="A35" s="49" t="s">
        <v>607</v>
      </c>
      <c r="B35" s="6" t="s">
        <v>150</v>
      </c>
      <c r="C35" s="111" t="str">
        <f>VLOOKUP(ListinoPrezziProdotti[[#This Row],[CODICE ARTICOLO]],'LISTINO NEXTTEC'!A35:'LISTINO NEXTTEC'!C397,3,FALSE)</f>
        <v>Confezione 10 pezzi. Chiave elettronica RFID pre-codificata. Codice ad alta sicurezza non duplicabile.</v>
      </c>
      <c r="D35" s="110">
        <f>VLOOKUP(ListinoPrezziProdotti[[#This Row],[CODICE ARTICOLO]],'LISTINO NEXTTEC'!A41:'LISTINO NEXTTEC'!D398,4,FALSE)</f>
        <v>110</v>
      </c>
    </row>
    <row r="36" spans="1:7" ht="93" customHeight="1">
      <c r="A36" s="113" t="s">
        <v>28</v>
      </c>
      <c r="B36" s="112" t="s">
        <v>150</v>
      </c>
      <c r="C36" s="111" t="e">
        <f>VLOOKUP(ListinoPrezziProdotti[[#This Row],[CODICE ARTICOLO]],'LISTINO NEXTTEC'!#REF!:'LISTINO NEXTTEC'!C398,3,FALSE)</f>
        <v>#REF!</v>
      </c>
      <c r="D36" s="110">
        <f>VLOOKUP(ListinoPrezziProdotti[[#This Row],[CODICE ARTICOLO]],'LISTINO NEXTTEC'!A41:'LISTINO NEXTTEC'!D398,4,FALSE)</f>
        <v>19</v>
      </c>
    </row>
    <row r="37" spans="1:7" ht="25.5" customHeight="1">
      <c r="A37" s="17"/>
      <c r="B37" s="19"/>
      <c r="C37" s="17" t="s">
        <v>31</v>
      </c>
      <c r="D37" s="109"/>
    </row>
    <row r="38" spans="1:7" ht="93" customHeight="1">
      <c r="A38" s="6" t="s">
        <v>32</v>
      </c>
      <c r="B38" s="40" t="s">
        <v>158</v>
      </c>
      <c r="C38" s="5" t="str">
        <f>VLOOKUP(ListinoPrezziProdotti[[#This Row],[CODICE ARTICOLO]],'LISTINO NEXTTEC'!A40:'LISTINO NEXTTEC'!C400,3,FALSE)</f>
        <v>Modulo attuatore per utenze elettriche 230V AC.  Dotato di 2 ingressi di comando indipendenti per 2 uscite di attuazione relè con scambio libero. Contenitore super compatto con aggancio per barra DIN. Dimensioni (LxAxP) 55 x 90 x 33mm.</v>
      </c>
      <c r="D38" s="7">
        <f>VLOOKUP(ListinoPrezziProdotti[[#This Row],[CODICE ARTICOLO]],'LISTINO NEXTTEC'!A46:'LISTINO NEXTTEC'!D400,4,FALSE)</f>
        <v>64</v>
      </c>
    </row>
    <row r="39" spans="1:7" ht="100.5" customHeight="1">
      <c r="A39" s="108" t="s">
        <v>33</v>
      </c>
      <c r="B39" s="107" t="s">
        <v>158</v>
      </c>
      <c r="C39" s="106" t="str">
        <f>VLOOKUP(ListinoPrezziProdotti[[#This Row],[CODICE ARTICOLO]],'LISTINO NEXTTEC'!A41:'LISTINO NEXTTEC'!C401,3,FALSE)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39" s="105">
        <f>VLOOKUP(ListinoPrezziProdotti[[#This Row],[CODICE ARTICOLO]],'LISTINO NEXTTEC'!A47:'LISTINO NEXTTEC'!D401,4,FALSE)</f>
        <v>150</v>
      </c>
      <c r="G39" s="30"/>
    </row>
    <row r="40" spans="1:7" ht="34.5" customHeight="1">
      <c r="A40" s="26"/>
      <c r="B40" s="28"/>
      <c r="C40" s="31" t="s">
        <v>36</v>
      </c>
      <c r="D40" s="31"/>
    </row>
    <row r="41" spans="1:7" ht="91.5" customHeight="1">
      <c r="A41" s="49" t="s">
        <v>41</v>
      </c>
      <c r="B41" s="6" t="s">
        <v>158</v>
      </c>
      <c r="C41" s="103" t="str">
        <f>VLOOKUP(ListinoPrezziProdotti[[#This Row],[CODICE ARTICOLO]],'LISTINO NEXTTEC'!A46:'LISTINO NEXTTEC'!C403,3,FALSE)</f>
        <v>Modulo di espansione wireless, radio bidirezionale. Montaggio plug-in su scheda centrale. Per gli allestimenti in armadio metallico è necessario abbinare una antenna a stilo ANT 433.</v>
      </c>
      <c r="D41" s="7">
        <f>VLOOKUP(ListinoPrezziProdotti[[#This Row],[CODICE ARTICOLO]],'LISTINO NEXTTEC'!A49:'LISTINO NEXTTEC'!D403,4,FALSE)</f>
        <v>150</v>
      </c>
    </row>
    <row r="42" spans="1:7" ht="91.5" customHeight="1">
      <c r="A42" s="93" t="s">
        <v>550</v>
      </c>
      <c r="B42" s="102" t="s">
        <v>443</v>
      </c>
      <c r="C42" s="104" t="str">
        <f>VLOOKUP(ListinoPrezziProdotti[[#This Row],[CODICE ARTICOLO]],'LISTINO NEXTTEC'!A47:'LISTINO NEXTTEC'!C404,3,FALSE)</f>
        <v>Ricetrasmettitore ripetitore ponte radio, riceve localmente i codici trasmessi da rivelatori e radiocomandi e li trasmette verso la centrale di ricezione/gestione. Il ricetrasmettitore può gestire fino a 32 codici.Portata radio 100m. Alimentatore switching 1,7A. Alloggiamento batteria 2Ah Contenitore in ABS. Colore bianco. Dimensioni (LxAxP) 195 x 215 x 63mm.</v>
      </c>
      <c r="D42" s="94">
        <f>VLOOKUP(ListinoPrezziProdotti[[#This Row],[CODICE ARTICOLO]],'LISTINO NEXTTEC'!A50:'LISTINO NEXTTEC'!D404,4,FALSE)</f>
        <v>300</v>
      </c>
    </row>
    <row r="43" spans="1:7" ht="7.5" customHeight="1">
      <c r="A43" s="101"/>
      <c r="B43" s="28"/>
      <c r="C43" s="28"/>
      <c r="D43" s="28"/>
      <c r="E43" s="29"/>
    </row>
    <row r="44" spans="1:7" ht="91.5" customHeight="1">
      <c r="A44" s="93" t="s">
        <v>37</v>
      </c>
      <c r="B44" s="6" t="s">
        <v>157</v>
      </c>
      <c r="C44" s="25" t="str">
        <f>VLOOKUP(ListinoPrezziProdotti[[#This Row],[CODICE ARTICOLO]],'LISTINO NEXTTEC'!A49:'LISTINO NEXTTEC'!C406,3,FALSE)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44" s="94">
        <f>VLOOKUP(ListinoPrezziProdotti[[#This Row],[CODICE ARTICOLO]],'LISTINO NEXTTEC'!A52:'LISTINO NEXTTEC'!D406,4,FALSE)</f>
        <v>22</v>
      </c>
    </row>
    <row r="45" spans="1:7" ht="91.5" customHeight="1">
      <c r="A45" s="58" t="s">
        <v>38</v>
      </c>
      <c r="B45" s="95" t="s">
        <v>157</v>
      </c>
      <c r="C45" s="25" t="str">
        <f>VLOOKUP(ListinoPrezziProdotti[[#This Row],[CODICE ARTICOLO]],'LISTINO NEXTTEC'!A50:'LISTINO NEXTTEC'!C407,3,FALSE)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45" s="94">
        <f>VLOOKUP(ListinoPrezziProdotti[[#This Row],[CODICE ARTICOLO]],'LISTINO NEXTTEC'!A53:'LISTINO NEXTTEC'!D407,4,FALSE)</f>
        <v>27</v>
      </c>
    </row>
    <row r="46" spans="1:7" ht="25.5" customHeight="1">
      <c r="A46" s="33"/>
      <c r="B46" s="23"/>
      <c r="C46" s="31" t="s">
        <v>39</v>
      </c>
      <c r="D46" s="100"/>
    </row>
    <row r="47" spans="1:7" ht="91.5" customHeight="1">
      <c r="A47" s="93" t="s">
        <v>239</v>
      </c>
      <c r="B47" s="95" t="s">
        <v>176</v>
      </c>
      <c r="C47" s="25" t="str">
        <f>VLOOKUP(ListinoPrezziProdotti[[#This Row],[CODICE ARTICOLO]],'LISTINO NEXTTEC'!A52:'LISTINO NEXTTEC'!C409,3,FALSE)</f>
        <v>Radiocomando monodirezionale. 4 canali o 8 canali utilizzando i tasti doppia funzione. Il
radiocomando può gestire: Programmi, Ingressi e uscite. Batteria Alcalina NRBCR2032 a corredo.
Colori bianco o antracite.</v>
      </c>
      <c r="D47" s="7">
        <f>VLOOKUP(ListinoPrezziProdotti[[#This Row],[CODICE ARTICOLO]],'LISTINO NEXTTEC'!A55:'LISTINO NEXTTEC'!D409,4,FALSE)</f>
        <v>70</v>
      </c>
    </row>
    <row r="48" spans="1:7" ht="91.5" customHeight="1">
      <c r="A48" s="49" t="s">
        <v>240</v>
      </c>
      <c r="B48" s="6" t="s">
        <v>176</v>
      </c>
      <c r="C48" s="25" t="str">
        <f>VLOOKUP(ListinoPrezziProdotti[[#This Row],[CODICE ARTICOLO]],'LISTINO NEXTTEC'!A53:'LISTINO NEXTTEC'!C410,3,FALSE)</f>
        <v>Radiocomando bidirezionale. 3 canali. tasto di interrogazione stato comandi.
Il radiocomando può gestire: Programmi, Ingressi e uscite.
Batteria Litio NRBCR2032 a corredo. Colori bianco o antracite.</v>
      </c>
      <c r="D48" s="91">
        <f>VLOOKUP(ListinoPrezziProdotti[[#This Row],[CODICE ARTICOLO]],'LISTINO NEXTTEC'!A56:'LISTINO NEXTTEC'!D410,4,FALSE)</f>
        <v>88</v>
      </c>
    </row>
    <row r="49" spans="1:4" ht="91.5" customHeight="1">
      <c r="A49" s="57" t="s">
        <v>494</v>
      </c>
      <c r="B49" s="90" t="s">
        <v>133</v>
      </c>
      <c r="C49" s="25" t="str">
        <f>VLOOKUP(ListinoPrezziProdotti[[#This Row],[CODICE ARTICOLO]],'LISTINO NEXTTEC'!A54:'LISTINO NEXTTEC'!C411,3,FALSE)</f>
        <v>Tastiera di gestione radio bidirezionale. Organi di visualizzazione: Leds. Due batterie Litio NRB036 a corredo. Contenitore ABS. Colori disponibili bianco o antracite. Dimensioni (LxAxP) 132 x 122 x 35mm.</v>
      </c>
      <c r="D49" s="94">
        <f>VLOOKUP(ListinoPrezziProdotti[[#This Row],[CODICE ARTICOLO]],'LISTINO NEXTTEC'!A57:'LISTINO NEXTTEC'!D411,4,FALSE)</f>
        <v>200</v>
      </c>
    </row>
    <row r="50" spans="1:4" ht="25.5" customHeight="1">
      <c r="A50" s="101"/>
      <c r="B50" s="28"/>
      <c r="C50" s="31" t="s">
        <v>40</v>
      </c>
      <c r="D50" s="31"/>
    </row>
    <row r="51" spans="1:4" ht="91.5" customHeight="1">
      <c r="A51" s="49" t="s">
        <v>625</v>
      </c>
      <c r="B51" s="6" t="s">
        <v>377</v>
      </c>
      <c r="C51" s="25" t="str">
        <f>VLOOKUP(ListinoPrezziProdotti[[#This Row],[CODICE ARTICOLO]],'LISTINO NEXTTEC'!A56:'LISTINO NEXTTEC'!C413,3,FALSE)</f>
        <v>Rivelatore contatto magnetico radio. Contatto magnetico interno, 1 ingressi per dispositivi esterni contatto magnetico e/o contaimpulsi. Singolo o doppio codice di allarme.
Batteria Litio NRB036 a corredo. Colori bianco o marrone.</v>
      </c>
      <c r="D51" s="7">
        <f>VLOOKUP(ListinoPrezziProdotti[[#This Row],[CODICE ARTICOLO]],'LISTINO NEXTTEC'!A59:'LISTINO NEXTTEC'!D413,4,FALSE)</f>
        <v>70</v>
      </c>
    </row>
    <row r="52" spans="1:4" ht="91.5" customHeight="1">
      <c r="A52" s="93" t="s">
        <v>399</v>
      </c>
      <c r="B52" s="95" t="s">
        <v>377</v>
      </c>
      <c r="C52" s="25" t="str">
        <f>VLOOKUP(ListinoPrezziProdotti[[#This Row],[CODICE ARTICOLO]],'LISTINO NEXTTEC'!A57:'LISTINO NEXTTEC'!C414,3,FALSE)</f>
        <v>Rivelatore contatto magnetico radio. Contatto magnetico interno, 2 ingressi per dispositivi esterni contatto magnetico e/o contaimpulsi. Singolo o doppio codice di allarme.
Batteria Litio NRB036 a corredo. Colori bianco o marrone.</v>
      </c>
      <c r="D52" s="94">
        <f>VLOOKUP(ListinoPrezziProdotti[[#This Row],[CODICE ARTICOLO]],'LISTINO NEXTTEC'!A60:'LISTINO NEXTTEC'!D414,4,FALSE)</f>
        <v>88</v>
      </c>
    </row>
    <row r="53" spans="1:4" ht="91.5" customHeight="1">
      <c r="A53" s="93" t="s">
        <v>400</v>
      </c>
      <c r="B53" s="99" t="s">
        <v>377</v>
      </c>
      <c r="C53" s="25" t="str">
        <f>VLOOKUP(ListinoPrezziProdotti[[#This Row],[CODICE ARTICOLO]],'LISTINO NEXTTEC'!A58:'LISTINO NEXTTEC'!C415,3,FALSE)</f>
        <v>Rivelatore contatto magnetico, radio. Contatto magnetico interno, più rivelatore inerziale integrato, 2 ingressi per dispositivi esterni contatto magnetico e/o contaimpulsi. Singolo o doppio codice di allarme. Batteria Litio NRB036 a corredo. Colori bianco o marrone.</v>
      </c>
      <c r="D53" s="94">
        <f>VLOOKUP(ListinoPrezziProdotti[[#This Row],[CODICE ARTICOLO]],'LISTINO NEXTTEC'!A60:'LISTINO NEXTTEC'!D414,4,FALSE)</f>
        <v>99</v>
      </c>
    </row>
    <row r="54" spans="1:4" ht="91.5" customHeight="1">
      <c r="A54" s="58" t="s">
        <v>508</v>
      </c>
      <c r="B54" s="99" t="s">
        <v>377</v>
      </c>
      <c r="C54" s="25" t="str">
        <f>VLOOKUP(ListinoPrezziProdotti[[#This Row],[CODICE ARTICOLO]],'LISTINO NEXTTEC'!A59:'LISTINO NEXTTEC'!C416,3,FALSE)</f>
        <v>Rivelatore contatto magnetico radio. Contatto magnetico interno, 2 ingressi per dispositivi esterni contatto magnetico e/o contaimpulsi. Singolo o doppio codice di allarme.Batteria Litio NRB036 a corredo. Colori bianco o marrone.</v>
      </c>
      <c r="D54" s="94">
        <f>VLOOKUP(ListinoPrezziProdotti[[#This Row],[CODICE ARTICOLO]],'LISTINO NEXTTEC'!A61:'LISTINO NEXTTEC'!D415,4,FALSE)</f>
        <v>88</v>
      </c>
    </row>
    <row r="55" spans="1:4" ht="91.5" customHeight="1">
      <c r="A55" s="58" t="s">
        <v>507</v>
      </c>
      <c r="B55" s="6" t="s">
        <v>377</v>
      </c>
      <c r="C55" s="25" t="str">
        <f>VLOOKUP(ListinoPrezziProdotti[[#This Row],[CODICE ARTICOLO]],'LISTINO NEXTTEC'!A60:'LISTINO NEXTTEC'!C417,3,FALSE)</f>
        <v>Rilevatore contatto magnetico radio. Contatto magnetico interno, 2 ingressi per dispositivi esterni contatto magnetico e/o contaimpulsi. Singolo o doppio codice di allarme.
Batteria Litio NRB036 a corredo. Colori bianco o marrone.</v>
      </c>
      <c r="D55" s="7">
        <f>VLOOKUP(ListinoPrezziProdotti[[#This Row],[CODICE ARTICOLO]],'LISTINO NEXTTEC'!A62:'LISTINO NEXTTEC'!D416,4,FALSE)</f>
        <v>99</v>
      </c>
    </row>
    <row r="56" spans="1:4" ht="91.5" customHeight="1">
      <c r="A56" s="49" t="s">
        <v>43</v>
      </c>
      <c r="B56" s="90" t="s">
        <v>219</v>
      </c>
      <c r="C56" s="25" t="str">
        <f>VLOOKUP(ListinoPrezziProdotti[[#This Row],[CODICE ARTICOLO]],'LISTINO NEXTTEC'!A61:'LISTINO NEXTTEC'!C418,3,FALSE)</f>
        <v>Rivelatore radio. Infrarosso passivo per la protezione volumetrica di interni. Zone sensibili 18 su 4 piani. Portata 12m. Snodo in dotazione.
Batteria Litio NRB036_14500 a corredo. Colore bianco.</v>
      </c>
      <c r="D56" s="91">
        <f>VLOOKUP(ListinoPrezziProdotti[[#This Row],[CODICE ARTICOLO]],'LISTINO NEXTTEC'!A63:'LISTINO NEXTTEC'!D417,4,FALSE)</f>
        <v>115</v>
      </c>
    </row>
    <row r="57" spans="1:4" ht="91.5" customHeight="1">
      <c r="A57" s="93" t="s">
        <v>44</v>
      </c>
      <c r="B57" s="95" t="s">
        <v>219</v>
      </c>
      <c r="C57" s="25" t="str">
        <f>VLOOKUP(ListinoPrezziProdotti[[#This Row],[CODICE ARTICOLO]],'LISTINO NEXTTEC'!A62:'LISTINO NEXTTEC'!C419,3,FALSE)</f>
        <v>Rivelatore radio. Doppia tecnologia infrarosso passivo più microonda, per protezione volumetrica di interni. Logica di rivelazione AND. Zone sensibili infrarosso 18 su 4 piani. Portata 12m.
Snodo in dotazione. Batteria Litio NRB036_14500 a corredo. Colore bianco.</v>
      </c>
      <c r="D57" s="94">
        <f>VLOOKUP(ListinoPrezziProdotti[[#This Row],[CODICE ARTICOLO]],'LISTINO NEXTTEC'!A64:'LISTINO NEXTTEC'!D418,4,FALSE)</f>
        <v>180</v>
      </c>
    </row>
    <row r="58" spans="1:4" ht="91.5" customHeight="1">
      <c r="A58" s="93" t="s">
        <v>244</v>
      </c>
      <c r="B58" s="90" t="s">
        <v>219</v>
      </c>
      <c r="C58" s="25" t="str">
        <f>VLOOKUP(ListinoPrezziProdotti[[#This Row],[CODICE ARTICOLO]],'LISTINO NEXTTEC'!A63:'LISTINO NEXTTEC'!C420,3,FALSE)</f>
        <v>Rivelatore radio. Doppia tecnologia infrarosso passivo più microonda, per protezione perimetrica di interni. Adatto per la protezione di porte e finestre. Logica di rivelazione AND. Portata 3m.
Batteria Litio NRB28 a corredo. Colori bianco o marrone.</v>
      </c>
      <c r="D58" s="7">
        <f>VLOOKUP(ListinoPrezziProdotti[[#This Row],[CODICE ARTICOLO]],'LISTINO NEXTTEC'!A65:'LISTINO NEXTTEC'!D419,4,FALSE)</f>
        <v>150</v>
      </c>
    </row>
    <row r="59" spans="1:4" ht="25.5" customHeight="1">
      <c r="A59" s="22"/>
      <c r="B59" s="28"/>
      <c r="C59" s="31" t="s">
        <v>49</v>
      </c>
      <c r="D59" s="31"/>
    </row>
    <row r="60" spans="1:4" ht="99.75" customHeight="1">
      <c r="A60" s="57" t="s">
        <v>47</v>
      </c>
      <c r="B60" s="95" t="s">
        <v>219</v>
      </c>
      <c r="C60" s="25" t="str">
        <f>VLOOKUP(ListinoPrezziProdotti[[#This Row],[CODICE ARTICOLO]],'LISTINO NEXTTEC'!A65:'LISTINO NEXTTEC'!C422,3,FALSE)</f>
        <v>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v>
      </c>
      <c r="D60" s="94">
        <f>VLOOKUP(ListinoPrezziProdotti[[#This Row],[CODICE ARTICOLO]],'LISTINO NEXTTEC'!A67:'LISTINO NEXTTEC'!D421,4,FALSE)</f>
        <v>295</v>
      </c>
    </row>
    <row r="61" spans="1:4" ht="25.5" customHeight="1">
      <c r="A61" s="96"/>
      <c r="B61" s="23"/>
      <c r="C61" s="31" t="s">
        <v>48</v>
      </c>
      <c r="D61" s="31"/>
    </row>
    <row r="62" spans="1:4" ht="91.5" customHeight="1">
      <c r="A62" s="93" t="s">
        <v>591</v>
      </c>
      <c r="B62" s="95" t="s">
        <v>140</v>
      </c>
      <c r="C62" s="25" t="str">
        <f>VLOOKUP(ListinoPrezziProdotti[[#This Row],[CODICE ARTICOLO]],'LISTINO NEXTTEC'!A67:'LISTINO NEXTTEC'!C424,3,FALSE)</f>
        <v>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v>
      </c>
      <c r="D62" s="92">
        <f>VLOOKUP(ListinoPrezziProdotti[[#This Row],[CODICE ARTICOLO]],'LISTINO NEXTTEC'!A70:'LISTINO NEXTTEC'!D424,4,FALSE)</f>
        <v>295</v>
      </c>
    </row>
    <row r="63" spans="1:4" ht="135.75" customHeight="1">
      <c r="A63" s="58" t="s">
        <v>593</v>
      </c>
      <c r="B63" s="95" t="s">
        <v>140</v>
      </c>
      <c r="C63" s="25" t="str">
        <f>VLOOKUP(ListinoPrezziProdotti[[#This Row],[CODICE ARTICOLO]],'LISTINO NEXTTEC'!A68:'LISTINO NEXTTEC'!C425,3,FALSE)</f>
        <v>Stesse caratteristiche del modello NSE100RTX. Alimentazione Batteria Alcalina - NRBMN 7,5V a corredo.</v>
      </c>
      <c r="D63" s="7">
        <f>VLOOKUP(ListinoPrezziProdotti[[#This Row],[CODICE ARTICOLO]],'LISTINO NEXTTEC'!A71:'LISTINO NEXTTEC'!D425,4,FALSE)</f>
        <v>275</v>
      </c>
    </row>
    <row r="64" spans="1:4" ht="135.75" customHeight="1">
      <c r="A64" s="58" t="s">
        <v>594</v>
      </c>
      <c r="B64" s="6" t="s">
        <v>140</v>
      </c>
      <c r="C64" s="25" t="str">
        <f>VLOOKUP(ListinoPrezziProdotti[[#This Row],[CODICE ARTICOLO]],'LISTINO NEXTTEC'!A69:'LISTINO NEXTTEC'!C426,3,FALSE)</f>
        <v>Stesse caratteristiche del modello NSE100RTX. Alimentazione 230V AC. Alimentatore integrato 1.4A. Alloggiamento batteria 12V-2Ah</v>
      </c>
      <c r="D64" s="91">
        <f>VLOOKUP(ListinoPrezziProdotti[[#This Row],[CODICE ARTICOLO]],'LISTINO NEXTTEC'!A72:'LISTINO NEXTTEC'!D426,4,FALSE)</f>
        <v>295</v>
      </c>
    </row>
    <row r="65" spans="1:4" ht="91.5" customHeight="1">
      <c r="B65" s="73"/>
      <c r="C65" s="66" t="s">
        <v>657</v>
      </c>
      <c r="D65" s="94"/>
    </row>
    <row r="66" spans="1:4" ht="91.5" customHeight="1">
      <c r="A66" s="98"/>
      <c r="B66" s="73"/>
      <c r="C66" s="97" t="s">
        <v>442</v>
      </c>
      <c r="D66" s="7"/>
    </row>
    <row r="67" spans="1:4" ht="91.5" customHeight="1">
      <c r="B67" s="73"/>
      <c r="C67" s="73"/>
      <c r="D67" s="73"/>
    </row>
    <row r="68" spans="1:4" ht="91.5" customHeight="1"/>
    <row r="69" spans="1:4" ht="91.5" customHeight="1"/>
    <row r="70" spans="1:4" ht="91.5" customHeight="1"/>
    <row r="71" spans="1:4" ht="91.5" customHeight="1"/>
    <row r="72" spans="1:4" ht="91.5" customHeight="1"/>
    <row r="73" spans="1:4" ht="91.5" customHeight="1"/>
    <row r="74" spans="1:4" ht="91.5" customHeight="1"/>
    <row r="75" spans="1:4" ht="91.5" customHeight="1"/>
  </sheetData>
  <mergeCells count="3">
    <mergeCell ref="A6:C6"/>
    <mergeCell ref="A5:D5"/>
    <mergeCell ref="A3:D4"/>
  </mergeCells>
  <phoneticPr fontId="2" type="noConversion"/>
  <dataValidations count="11">
    <dataValidation allowBlank="1" showInputMessage="1" showErrorMessage="1" prompt="Immettere i numeri di telefono e fax della società in questa cella" sqref="B1:B2 C1" xr:uid="{00000000-0002-0000-0100-000000000000}"/>
    <dataValidation allowBlank="1" showInputMessage="1" showErrorMessage="1" prompt="Immettere la data dell'ultimo aggiornamento in questa cella" sqref="D6" xr:uid="{00000000-0002-0000-0100-000001000000}"/>
    <dataValidation allowBlank="1" showInputMessage="1" showErrorMessage="1" prompt="Immettere il nome del prodotto in questa colonna sotto questa intestazione. Usare i filtri delle intestazioni per trovare voci specifiche" sqref="A7" xr:uid="{00000000-0002-0000-0100-000002000000}"/>
    <dataValidation allowBlank="1" showInputMessage="1" showErrorMessage="1" prompt="Immettere il nome in questa colonna sotto questa intestazione" sqref="B7" xr:uid="{00000000-0002-0000-0100-000003000000}"/>
    <dataValidation allowBlank="1" showInputMessage="1" showErrorMessage="1" prompt="Immettere la descrizione in questa colonna sotto questa intestazione" sqref="C7" xr:uid="{00000000-0002-0000-0100-000004000000}"/>
    <dataValidation allowBlank="1" showInputMessage="1" showErrorMessage="1" prompt="Immettere il prezzo unitario al dettaglio in questa colonna sotto questa intestazione" sqref="D7" xr:uid="{00000000-0002-0000-0100-000005000000}"/>
    <dataValidation allowBlank="1" showInputMessage="1" showErrorMessage="1" prompt="Immettere nome, via e numero civico, CAP, città e provincia della società in questa cella" sqref="A1:A2 B1" xr:uid="{00000000-0002-0000-0100-000006000000}"/>
    <dataValidation allowBlank="1" showInputMessage="1" showErrorMessage="1" prompt="Immettere l'indirizzo del sito Web aziendale in questa cella" sqref="C2 D1" xr:uid="{00000000-0002-0000-0100-000007000000}"/>
    <dataValidation allowBlank="1" showInputMessage="1" showErrorMessage="1" prompt="Il titolo del foglio di lavoro si trova in questa cella" sqref="A3" xr:uid="{00000000-0002-0000-0100-000008000000}"/>
    <dataValidation allowBlank="1" showInputMessage="1" showErrorMessage="1" prompt="Immettere la data dell'ultimo aggiornamento nella cella a destra e i dettagli dei prodotti nella tabella sottostante" sqref="A6:C6" xr:uid="{00000000-0002-0000-0100-000009000000}"/>
    <dataValidation allowBlank="1" showInputMessage="1" showErrorMessage="1" prompt="Immettere le informazioni sui prezzi per volume in questa cella" sqref="A5:D5" xr:uid="{00000000-0002-0000-0100-00000A000000}"/>
  </dataValidations>
  <hyperlinks>
    <hyperlink ref="D1" r:id="rId1" xr:uid="{00000000-0004-0000-0100-000000000000}"/>
  </hyperlinks>
  <printOptions horizontalCentered="1"/>
  <pageMargins left="0.4" right="0.4" top="0.4" bottom="0.5" header="0.3" footer="0.3"/>
  <pageSetup paperSize="9" scale="76" fitToHeight="0" orientation="landscape" r:id="rId2"/>
  <headerFooter differentFirst="1">
    <oddFooter>Page &amp;P of &amp;N</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autoPageBreaks="0" fitToPage="1"/>
  </sheetPr>
  <dimension ref="A1:H91"/>
  <sheetViews>
    <sheetView showGridLines="0" zoomScale="74" zoomScaleNormal="75" workbookViewId="0">
      <selection activeCell="A3" sqref="A3:D4"/>
    </sheetView>
  </sheetViews>
  <sheetFormatPr baseColWidth="10" defaultColWidth="8.6640625" defaultRowHeight="30" customHeight="1"/>
  <cols>
    <col min="1" max="1" width="27.1640625" customWidth="1"/>
    <col min="2" max="2" width="21.1640625" customWidth="1"/>
    <col min="3" max="3" width="62" customWidth="1"/>
    <col min="4" max="4" width="23.6640625" customWidth="1"/>
  </cols>
  <sheetData>
    <row r="1" spans="1:4" ht="35" customHeight="1">
      <c r="A1" s="20" t="s">
        <v>4</v>
      </c>
      <c r="B1" s="63" t="s">
        <v>5</v>
      </c>
      <c r="C1" s="64" t="s">
        <v>6</v>
      </c>
      <c r="D1" s="65" t="s">
        <v>1</v>
      </c>
    </row>
    <row r="2" spans="1:4" ht="35" customHeight="1">
      <c r="A2" s="4"/>
      <c r="B2" s="2"/>
      <c r="C2" s="3"/>
    </row>
    <row r="3" spans="1:4" ht="36" customHeight="1">
      <c r="A3" s="127" t="s">
        <v>702</v>
      </c>
      <c r="B3" s="127"/>
      <c r="C3" s="127"/>
      <c r="D3" s="127"/>
    </row>
    <row r="4" spans="1:4" ht="15" customHeight="1">
      <c r="A4" s="127"/>
      <c r="B4" s="127"/>
      <c r="C4" s="127"/>
      <c r="D4" s="127"/>
    </row>
    <row r="5" spans="1:4" ht="15" customHeight="1">
      <c r="A5" s="128"/>
      <c r="B5" s="128"/>
      <c r="C5" s="128"/>
      <c r="D5" s="128"/>
    </row>
    <row r="6" spans="1:4" ht="15" customHeight="1">
      <c r="A6" s="129"/>
      <c r="B6" s="129"/>
      <c r="C6" s="129"/>
      <c r="D6" s="1"/>
    </row>
    <row r="7" spans="1:4" ht="24" customHeight="1">
      <c r="A7" s="32" t="s">
        <v>2</v>
      </c>
      <c r="B7" s="32" t="s">
        <v>20</v>
      </c>
      <c r="C7" s="32" t="s">
        <v>0</v>
      </c>
      <c r="D7" s="32" t="s">
        <v>3</v>
      </c>
    </row>
    <row r="8" spans="1:4" ht="42" customHeight="1">
      <c r="A8" s="12"/>
      <c r="B8" s="12"/>
      <c r="C8" s="18" t="s">
        <v>50</v>
      </c>
      <c r="D8" s="13"/>
    </row>
    <row r="9" spans="1:4" ht="25.5" customHeight="1">
      <c r="A9" s="8"/>
      <c r="B9" s="8"/>
      <c r="C9" s="17" t="s">
        <v>18</v>
      </c>
      <c r="D9" s="10"/>
    </row>
    <row r="10" spans="1:4" ht="92.25" customHeight="1">
      <c r="A10" s="49" t="s">
        <v>119</v>
      </c>
      <c r="B10" s="6" t="s">
        <v>121</v>
      </c>
      <c r="C10" s="5" t="str">
        <f>VLOOKUP(ListinoPrezziProdotti4[[#This Row],[CODICE ARTICOLO]],'LISTINO NEXTTEC'!A6:'LISTINO NEXTTEC'!C372,3,FALSE)</f>
        <v>Centrale con 8 ingressi specializzabili, 8 ingressi tecnici di supervisione espandibili fino a 80 di cui 48 ingressi Wireless attivabili con modulo radio opzionale. Alimentatore switching 1,7A. Contenitore in ABS. Dimensioni (LxAxP) 230 x 330 x 70mm.</v>
      </c>
      <c r="D10" s="7">
        <f>VLOOKUP(ListinoPrezziProdotti4[[#This Row],[CODICE ARTICOLO]],'LISTINO NEXTTEC'!A11:'LISTINO NEXTTEC'!D375,4,FALSE)</f>
        <v>331</v>
      </c>
    </row>
    <row r="11" spans="1:4" ht="92.25" customHeight="1">
      <c r="A11" s="49" t="s">
        <v>51</v>
      </c>
      <c r="B11" s="6" t="s">
        <v>121</v>
      </c>
      <c r="C11" s="5" t="str">
        <f>VLOOKUP(ListinoPrezziProdotti4[[#This Row],[CODICE ARTICOLO]],'LISTINO NEXTTEC'!A7:'LISTINO NEXTTEC'!C373,3,FALSE)</f>
        <v>Centrale telegestibile. Vettore di comunicazione GSM-GPRS, 8 ingressi specializzabili, 8 ingressi tecnici di supervisione espandibili fino a 80 di cui 48 ingressi Wireless attivabili con modulo radio opzionale. Gestione CLOUD tramite vettore GPRS con protocollo TCP/IP. Alimentatore switching 1,7A. Contenitore in ABS. Dimensioni (LxAxP) 230 x 330 x 70mm.</v>
      </c>
      <c r="D11" s="7">
        <f>VLOOKUP(ListinoPrezziProdotti4[[#This Row],[CODICE ARTICOLO]],'LISTINO NEXTTEC'!A13:'LISTINO NEXTTEC'!D376,4,FALSE)</f>
        <v>599</v>
      </c>
    </row>
    <row r="12" spans="1:4" s="29" customFormat="1" ht="103.5" customHeight="1">
      <c r="A12" s="49" t="s">
        <v>52</v>
      </c>
      <c r="B12" s="6" t="s">
        <v>121</v>
      </c>
      <c r="C12" s="5" t="str">
        <f>VLOOKUP(ListinoPrezziProdotti4[[#This Row],[CODICE ARTICOLO]],'LISTINO NEXTTEC'!A8:'LISTINO NEXTTEC'!C374,3,FALSE)</f>
        <v>Centrale corredata di tastiera di gestione/programmazione, display 2x16. 8 ingressi specializzabili, 8 ingressi tecnici di supervisione espandibili fino a 80 di cui 48 ingressi Wireless attivabili con modulo radio opzionale. Alimentatore switching 1,7A. Contenitore in ABS. Dimensioni (LxAxP) 230 x 330 x 70mm.</v>
      </c>
      <c r="D12" s="7">
        <f>VLOOKUP(ListinoPrezziProdotti4[[#This Row],[CODICE ARTICOLO]],'LISTINO NEXTTEC'!A14:'LISTINO NEXTTEC'!D377,4,FALSE)</f>
        <v>374</v>
      </c>
    </row>
    <row r="13" spans="1:4" s="29" customFormat="1" ht="103.5" customHeight="1">
      <c r="A13" s="49" t="s">
        <v>53</v>
      </c>
      <c r="B13" s="6" t="s">
        <v>121</v>
      </c>
      <c r="C13" s="5" t="str">
        <f>VLOOKUP(ListinoPrezziProdotti4[[#This Row],[CODICE ARTICOLO]],'LISTINO NEXTTEC'!A9:'LISTINO NEXTTEC'!C375,3,FALSE)</f>
        <v>Centrale telegestibile. Vettore di comunicazione GSM-GPRS, tastiera di gestione/programmazione, display 2x16. 8 ingressi specializzabili, 8 ingressi tecnici di supervisione espandibili fino a 80 di cui 48 ingressi Wireless attivabili con modulo radio opzionale. Gestione CLOUD tramite vettore GPRS. Alimentatore switching 1,7A. Contenitore in ABS. Dimensioni (LxAxP) 230 x 330 x 70mm.</v>
      </c>
      <c r="D13" s="7">
        <f>VLOOKUP(ListinoPrezziProdotti4[[#This Row],[CODICE ARTICOLO]],'LISTINO NEXTTEC'!A15:'LISTINO NEXTTEC'!D378,4,FALSE)</f>
        <v>642</v>
      </c>
    </row>
    <row r="14" spans="1:4" s="29" customFormat="1" ht="92.25" customHeight="1">
      <c r="A14" s="49" t="s">
        <v>234</v>
      </c>
      <c r="B14" s="6" t="s">
        <v>121</v>
      </c>
      <c r="C14" s="5" t="str">
        <f>VLOOKUP(ListinoPrezziProdotti4[[#This Row],[CODICE ARTICOLO]],'LISTINO NEXTTEC'!A10:'LISTINO NEXTTEC'!C376,3,FALSE)</f>
        <v>Centrale corredata di tastiera di gestione/programmazione interna al contenitore, 8 ingressi specializzabili, 8 ingressi tecnici di supervisione espandibili fino a 80 di cui 48 ingressi Wireless attivabili con modulo radio opzionale. Alimentatore switching 4A. Contenitore metallico. Dimensioni (LxAxP) 325 x 330 x 85mm.</v>
      </c>
      <c r="D14" s="7">
        <f>VLOOKUP(ListinoPrezziProdotti4[[#This Row],[CODICE ARTICOLO]],'LISTINO NEXTTEC'!A16:'LISTINO NEXTTEC'!D379,4,FALSE)</f>
        <v>449</v>
      </c>
    </row>
    <row r="15" spans="1:4" s="29" customFormat="1" ht="92.25" customHeight="1">
      <c r="A15" s="49" t="s">
        <v>54</v>
      </c>
      <c r="B15" s="6" t="s">
        <v>121</v>
      </c>
      <c r="C15" s="5" t="str">
        <f>VLOOKUP(ListinoPrezziProdotti4[[#This Row],[CODICE ARTICOLO]],'LISTINO NEXTTEC'!A11:'LISTINO NEXTTEC'!C377,3,FALSE)</f>
        <v>Centrale telegestibile. Vettore di comunicazione GSM-GPRS, tastiera di gestione/programmazione, 8 ingressi specializzabili, 8 ingressi tecnici di supervisione espandibili fino a 80 di cui 48 ingressi Wireless attivabili con modulo radio opzionale. Gestione CLOUD tramite vettore GPRS. Alimentatore switching 4A. Contenitore metallico. Dimensioni (LxAxP) 325 x 330 x 85mm.</v>
      </c>
      <c r="D15" s="7">
        <f>VLOOKUP(ListinoPrezziProdotti4[[#This Row],[CODICE ARTICOLO]],'LISTINO NEXTTEC'!A17:'LISTINO NEXTTEC'!D380,4,FALSE)</f>
        <v>780</v>
      </c>
    </row>
    <row r="16" spans="1:4" ht="8.25" customHeight="1">
      <c r="A16" s="8"/>
      <c r="B16" s="8"/>
      <c r="C16" s="11"/>
      <c r="D16" s="11"/>
    </row>
    <row r="17" spans="1:4" ht="93" customHeight="1">
      <c r="A17" s="49" t="s">
        <v>21</v>
      </c>
      <c r="B17" s="6" t="s">
        <v>157</v>
      </c>
      <c r="C17" s="5" t="str">
        <f>VLOOKUP(ListinoPrezziProdotti4[[#This Row],[CODICE ARTICOLO]],'LISTINO NEXTTEC'!A13:'LISTINO NEXTTEC'!C379,3,FALSE)</f>
        <v>Antenna stilo per vettore di comunicazione GSM-GPRS. Fattore di guadagno 2dB. Montaggio esterno all’armadio. Staﬀa di fissaggio a muro. Lunghezza cavo 300cm.</v>
      </c>
      <c r="D17" s="7">
        <f>VLOOKUP(ListinoPrezziProdotti4[[#This Row],[CODICE ARTICOLO]],'LISTINO NEXTTEC'!A19:'LISTINO NEXTTEC'!D382,4,FALSE)</f>
        <v>52</v>
      </c>
    </row>
    <row r="18" spans="1:4" ht="93" customHeight="1">
      <c r="A18" s="49" t="s">
        <v>22</v>
      </c>
      <c r="B18" s="6" t="s">
        <v>157</v>
      </c>
      <c r="C18" s="5" t="str">
        <f>VLOOKUP(ListinoPrezziProdotti4[[#This Row],[CODICE ARTICOLO]],'LISTINO NEXTTEC'!A14:'LISTINO NEXTTEC'!C380,3,FALSE)</f>
        <v>Antenna stilo per vettore di comunicazione GSM-GPRS. Fattore di guadagno 5dB. Montaggio esterno all’armadio. Staﬀa di fissaggio a muro. Lunghezza cavo 500cm.</v>
      </c>
      <c r="D18" s="7">
        <f>VLOOKUP(ListinoPrezziProdotti4[[#This Row],[CODICE ARTICOLO]],'LISTINO NEXTTEC'!A20:'LISTINO NEXTTEC'!D383,4,FALSE)</f>
        <v>181</v>
      </c>
    </row>
    <row r="19" spans="1:4" ht="93" customHeight="1">
      <c r="A19" s="49" t="s">
        <v>471</v>
      </c>
      <c r="B19" s="6" t="s">
        <v>206</v>
      </c>
      <c r="C19" s="5" t="str">
        <f>VLOOKUP(ListinoPrezziProdotti4[[#This Row],[CODICE ARTICOLO]],'LISTINO NEXTTEC'!A15:'LISTINO NEXTTEC'!C381,3,FALSE)</f>
        <v>Prolunga di adattamento per antenne</v>
      </c>
      <c r="D19" s="7">
        <f>VLOOKUP(ListinoPrezziProdotti4[[#This Row],[CODICE ARTICOLO]],'LISTINO NEXTTEC'!A21:'LISTINO NEXTTEC'!D384,4,FALSE)</f>
        <v>19</v>
      </c>
    </row>
    <row r="20" spans="1:4" ht="8.25" customHeight="1">
      <c r="A20" s="14"/>
      <c r="B20" s="15"/>
      <c r="C20" s="15"/>
      <c r="D20" s="15"/>
    </row>
    <row r="21" spans="1:4" ht="54" customHeight="1">
      <c r="A21" s="49" t="s">
        <v>23</v>
      </c>
      <c r="B21" s="6" t="s">
        <v>158</v>
      </c>
      <c r="C21" s="5" t="str">
        <f>VLOOKUP(ListinoPrezziProdotti4[[#This Row],[CODICE ARTICOLO]],'LISTINO NEXTTEC'!A17:'LISTINO NEXTTEC'!C383,3,FALSE)</f>
        <v xml:space="preserve">Scheda relè supplementare. 1 uscita relè contatti in scambio libero. Comando positivo o negativo. </v>
      </c>
      <c r="D21" s="7">
        <f>VLOOKUP(ListinoPrezziProdotti4[[#This Row],[CODICE ARTICOLO]],'LISTINO NEXTTEC'!A23:'LISTINO NEXTTEC'!D386,4,FALSE)</f>
        <v>19</v>
      </c>
    </row>
    <row r="22" spans="1:4" ht="54" customHeight="1">
      <c r="A22" s="49" t="s">
        <v>55</v>
      </c>
      <c r="B22" s="6" t="s">
        <v>158</v>
      </c>
      <c r="C22" s="5" t="str">
        <f>VLOOKUP(ListinoPrezziProdotti4[[#This Row],[CODICE ARTICOLO]],'LISTINO NEXTTEC'!A18:'LISTINO NEXTTEC'!C384,3,FALSE)</f>
        <v>Scheda relè supplementare. 2 uscite relè contatti in scambio libero. Comando indipendente positivo o negativo.</v>
      </c>
      <c r="D22" s="7">
        <f>VLOOKUP(ListinoPrezziProdotti4[[#This Row],[CODICE ARTICOLO]],'LISTINO NEXTTEC'!A24:'LISTINO NEXTTEC'!D387,4,FALSE)</f>
        <v>30</v>
      </c>
    </row>
    <row r="23" spans="1:4" ht="54" customHeight="1">
      <c r="A23" s="49" t="s">
        <v>56</v>
      </c>
      <c r="B23" s="6" t="s">
        <v>158</v>
      </c>
      <c r="C23" s="5" t="str">
        <f>VLOOKUP(ListinoPrezziProdotti4[[#This Row],[CODICE ARTICOLO]],'LISTINO NEXTTEC'!A19:'LISTINO NEXTTEC'!C385,3,FALSE)</f>
        <v>Scheda relè supplementare. 4 uscite relè contatti in scambio libero. Comando indipendente positivo o negativo.</v>
      </c>
      <c r="D23" s="7">
        <f>VLOOKUP(ListinoPrezziProdotti4[[#This Row],[CODICE ARTICOLO]],'LISTINO NEXTTEC'!A25:'LISTINO NEXTTEC'!D388,4,FALSE)</f>
        <v>40</v>
      </c>
    </row>
    <row r="24" spans="1:4" ht="8.25" customHeight="1">
      <c r="A24" s="14"/>
      <c r="B24" s="15"/>
      <c r="C24" s="15"/>
      <c r="D24" s="15"/>
    </row>
    <row r="25" spans="1:4" ht="54" customHeight="1">
      <c r="A25" s="49" t="s">
        <v>59</v>
      </c>
      <c r="B25" s="6" t="s">
        <v>206</v>
      </c>
      <c r="C25" s="5" t="str">
        <f>VLOOKUP(ListinoPrezziProdotti4[[#This Row],[CODICE ARTICOLO]],'LISTINO NEXTTEC'!A21:'LISTINO NEXTTEC'!C387,3,FALSE)</f>
        <v>Chiave elettromeccanica di emergenza per ON/OFF impianto</v>
      </c>
      <c r="D25" s="7">
        <f>VLOOKUP(ListinoPrezziProdotti4[[#This Row],[CODICE ARTICOLO]],'LISTINO NEXTTEC'!A27:'LISTINO NEXTTEC'!D390,4,FALSE)</f>
        <v>16</v>
      </c>
    </row>
    <row r="26" spans="1:4" ht="54" customHeight="1">
      <c r="A26" s="49" t="s">
        <v>60</v>
      </c>
      <c r="B26" s="6" t="s">
        <v>206</v>
      </c>
      <c r="C26" s="5" t="str">
        <f>VLOOKUP(ListinoPrezziProdotti4[[#This Row],[CODICE ARTICOLO]],'LISTINO NEXTTEC'!A22:'LISTINO NEXTTEC'!C388,3,FALSE)</f>
        <v>Protezione antistrappo per armadio centrale conforme EN 50131</v>
      </c>
      <c r="D26" s="7">
        <f>VLOOKUP(ListinoPrezziProdotti4[[#This Row],[CODICE ARTICOLO]],'LISTINO NEXTTEC'!A28:'LISTINO NEXTTEC'!D391,4,FALSE)</f>
        <v>16</v>
      </c>
    </row>
    <row r="27" spans="1:4" ht="54" customHeight="1">
      <c r="A27" s="49" t="s">
        <v>61</v>
      </c>
      <c r="B27" s="6" t="s">
        <v>206</v>
      </c>
      <c r="C27" s="5" t="str">
        <f>VLOOKUP(ListinoPrezziProdotti4[[#This Row],[CODICE ARTICOLO]],'LISTINO NEXTTEC'!A23:'LISTINO NEXTTEC'!C389,3,FALSE)</f>
        <v>Kit resistenze da 10K per bilanciamento ingressi centrale. Confezione 50pz.</v>
      </c>
      <c r="D27" s="7">
        <f>VLOOKUP(ListinoPrezziProdotti4[[#This Row],[CODICE ARTICOLO]],'LISTINO NEXTTEC'!A32:'LISTINO NEXTTEC'!D392,4,FALSE)</f>
        <v>6.5</v>
      </c>
    </row>
    <row r="28" spans="1:4" ht="25.5" customHeight="1">
      <c r="A28" s="14"/>
      <c r="B28" s="15"/>
      <c r="C28" s="17" t="s">
        <v>29</v>
      </c>
      <c r="D28" s="17"/>
    </row>
    <row r="29" spans="1:4" ht="93" customHeight="1">
      <c r="A29" s="49" t="s">
        <v>487</v>
      </c>
      <c r="B29" s="6" t="s">
        <v>133</v>
      </c>
      <c r="C29" s="5" t="str">
        <f>VLOOKUP(ListinoPrezziProdotti4[[#This Row],[CODICE ARTICOLO]],'LISTINO NEXTTEC'!A25:'LISTINO NEXTTEC'!C391,3,FALSE)</f>
        <v>Tastiera di gestione/programmazione. Organo di visualizzazione: display 2x16. 2 ingressi fisici liberamente associabili agli ingressi del Sistema. 3 uscite fisiche liberamente associabili alle uscite del Sistema. Con lettore chiave RFID integrato. Dimensioni (LxAxP) 132 x 122 x 35mm.</v>
      </c>
      <c r="D29" s="7">
        <f>VLOOKUP(ListinoPrezziProdotti4[[#This Row],[CODICE ARTICOLO]],'LISTINO NEXTTEC'!A35:'LISTINO NEXTTEC'!D394,4,FALSE)</f>
        <v>155</v>
      </c>
    </row>
    <row r="30" spans="1:4" ht="93" customHeight="1">
      <c r="A30" s="49" t="s">
        <v>488</v>
      </c>
      <c r="B30" s="6" t="s">
        <v>133</v>
      </c>
      <c r="C30" s="5" t="str">
        <f>VLOOKUP(ListinoPrezziProdotti4[[#This Row],[CODICE ARTICOLO]],'LISTINO NEXTTEC'!A26:'LISTINO NEXTTEC'!C392,3,FALSE)</f>
        <v>Tastiera di gestione/programmazione, stesse caratteristiche del modello NTS600.
Con lettore chiave RFID integrato. Altoparlante per avvisi vocali.</v>
      </c>
      <c r="D30" s="7" t="e">
        <f>VLOOKUP(ListinoPrezziProdotti4[[#This Row],[CODICE ARTICOLO]],'LISTINO NEXTTEC'!#REF!:'LISTINO NEXTTEC'!D395,4,FALSE)</f>
        <v>#REF!</v>
      </c>
    </row>
    <row r="31" spans="1:4" ht="93" customHeight="1">
      <c r="A31" s="49" t="s">
        <v>237</v>
      </c>
      <c r="B31" s="6" t="s">
        <v>133</v>
      </c>
      <c r="C31" s="5" t="str">
        <f>VLOOKUP(ListinoPrezziProdotti4[[#This Row],[CODICE ARTICOLO]],'LISTINO NEXTTEC'!A27:'LISTINO NEXTTEC'!C393,3,FALSE)</f>
        <v>Tastiera touch screen di gestione/programmazione. Lettore chiave RFID integrato. Organo di visualizzazione display capacitivo 4,3”. Gestione di 5 scenari pre-configurati. Contenitore ABS. Colori bianco o nero. 132 x 95 x 20 mm.</v>
      </c>
      <c r="D31" s="7">
        <f>VLOOKUP(ListinoPrezziProdotti4[[#This Row],[CODICE ARTICOLO]],'LISTINO NEXTTEC'!A36:'LISTINO NEXTTEC'!D396,4,FALSE)</f>
        <v>300</v>
      </c>
    </row>
    <row r="32" spans="1:4" ht="93" customHeight="1">
      <c r="A32" s="49" t="s">
        <v>490</v>
      </c>
      <c r="B32" s="6" t="s">
        <v>133</v>
      </c>
      <c r="C32" s="5" t="e">
        <f>VLOOKUP(ListinoPrezziProdotti4[[#This Row],[CODICE ARTICOLO]],'LISTINO NEXTTEC'!A28:'LISTINO NEXTTEC'!C394,3,FALSE)</f>
        <v>#N/A</v>
      </c>
      <c r="D32" s="7" t="e">
        <f>VLOOKUP(ListinoPrezziProdotti4[[#This Row],[CODICE ARTICOLO]],'LISTINO NEXTTEC'!A40:'LISTINO NEXTTEC'!D397,4,FALSE)</f>
        <v>#N/A</v>
      </c>
    </row>
    <row r="33" spans="1:4" ht="25.5" customHeight="1">
      <c r="A33" s="14"/>
      <c r="B33" s="15"/>
      <c r="C33" s="17" t="s">
        <v>30</v>
      </c>
      <c r="D33" s="17"/>
    </row>
    <row r="34" spans="1:4" ht="93" customHeight="1">
      <c r="A34" s="49" t="s">
        <v>413</v>
      </c>
      <c r="B34" s="6" t="s">
        <v>175</v>
      </c>
      <c r="C34" s="5" t="str">
        <f>VLOOKUP(ListinoPrezziProdotti4[[#This Row],[CODICE ARTICOLO]],'LISTINO NEXTTEC'!A34:'LISTINO NEXTTEC'!C396,3,FALSE)</f>
        <v>Dispositivo di comando, lettore chiave RFID. Modulo compatibile con serie elettrica Ticino Magic. Contenitore ABS. Colori disponibili bianco o antracite.</v>
      </c>
      <c r="D34" s="7">
        <f>VLOOKUP(ListinoPrezziProdotti4[[#This Row],[CODICE ARTICOLO]],'LISTINO NEXTTEC'!A42:'LISTINO NEXTTEC'!D399,4,FALSE)</f>
        <v>64</v>
      </c>
    </row>
    <row r="35" spans="1:4" ht="93" customHeight="1">
      <c r="A35" s="49" t="s">
        <v>65</v>
      </c>
      <c r="B35" s="6" t="s">
        <v>175</v>
      </c>
      <c r="C35" s="5" t="str">
        <f>VLOOKUP(ListinoPrezziProdotti4[[#This Row],[CODICE ARTICOLO]],'LISTINO NEXTTEC'!A35:'LISTINO NEXTTEC'!C397,3,FALSE)</f>
        <v>Core dispositivo di comando, lettore chiave RFID. Modulo con aggancio universale RJ45 compatibile con ogni serie elettrica tramite specifici adattatori. Contenitore ABS. Colore nero.
Al dispositivo di comando è necessario abbinare l’adattatore NAL600 (non in dotazione).</v>
      </c>
      <c r="D35" s="7">
        <f>VLOOKUP(ListinoPrezziProdotti4[[#This Row],[CODICE ARTICOLO]],'LISTINO NEXTTEC'!A46:'LISTINO NEXTTEC'!D400,4,FALSE)</f>
        <v>64</v>
      </c>
    </row>
    <row r="36" spans="1:4" ht="93" customHeight="1">
      <c r="A36" s="6" t="s">
        <v>25</v>
      </c>
      <c r="B36" s="6" t="s">
        <v>174</v>
      </c>
      <c r="C36" s="5" t="e">
        <f>VLOOKUP(ListinoPrezziProdotti4[[#This Row],[CODICE ARTICOLO]],'LISTINO NEXTTEC'!#REF!:'LISTINO NEXTTEC'!C398,3,FALSE)</f>
        <v>#REF!</v>
      </c>
      <c r="D36" s="7" t="str">
        <f>VLOOKUP(ListinoPrezziProdotti4[[#This Row],[CODICE ARTICOLO]],'LISTINO NEXTTEC'!A47:'LISTINO NEXTTEC'!D401,4,FALSE)</f>
        <v xml:space="preserve">prezzo su richiesta  </v>
      </c>
    </row>
    <row r="37" spans="1:4" ht="93" customHeight="1">
      <c r="A37" s="49" t="s">
        <v>26</v>
      </c>
      <c r="B37" s="6" t="s">
        <v>150</v>
      </c>
      <c r="C37" s="5" t="str">
        <f>VLOOKUP(ListinoPrezziProdotti4[[#This Row],[CODICE ARTICOLO]],'LISTINO NEXTTEC'!A36:'LISTINO NEXTTEC'!C399,3,FALSE)</f>
        <v>Chiave elettronica RFID pre-codificata. Codice ad alta sicurezza non duplicabile</v>
      </c>
      <c r="D37" s="7">
        <f>VLOOKUP(ListinoPrezziProdotti4[[#This Row],[CODICE ARTICOLO]],'LISTINO NEXTTEC'!A48:'LISTINO NEXTTEC'!D402,4,FALSE)</f>
        <v>17</v>
      </c>
    </row>
    <row r="38" spans="1:4" ht="93" customHeight="1">
      <c r="A38" s="49" t="s">
        <v>605</v>
      </c>
      <c r="B38" s="6" t="s">
        <v>150</v>
      </c>
      <c r="C38" s="5" t="str">
        <f>VLOOKUP(ListinoPrezziProdotti4[[#This Row],[CODICE ARTICOLO]],'LISTINO NEXTTEC'!A40:'LISTINO NEXTTEC'!C400,3,FALSE)</f>
        <v>Confezione 10 pezzi. Chiave elettronica RFID pre-codificata. Codice ad alta sicurezza non duplicabile.</v>
      </c>
      <c r="D38" s="7">
        <f>VLOOKUP(ListinoPrezziProdotti4[[#This Row],[CODICE ARTICOLO]],'LISTINO NEXTTEC'!A49:'LISTINO NEXTTEC'!D403,4,FALSE)</f>
        <v>150</v>
      </c>
    </row>
    <row r="39" spans="1:4" ht="93" customHeight="1">
      <c r="A39" s="49" t="s">
        <v>27</v>
      </c>
      <c r="B39" s="6" t="s">
        <v>150</v>
      </c>
      <c r="C39" s="5" t="str">
        <f>VLOOKUP(ListinoPrezziProdotti4[[#This Row],[CODICE ARTICOLO]],'LISTINO NEXTTEC'!A41:'LISTINO NEXTTEC'!C401,3,FALSE)</f>
        <v>Chiave elettronica RFID pre-codificata. Codice ad alta sicurezza non duplicabile</v>
      </c>
      <c r="D39" s="7">
        <f>VLOOKUP(ListinoPrezziProdotti4[[#This Row],[CODICE ARTICOLO]],'LISTINO NEXTTEC'!A49:'LISTINO NEXTTEC'!D403,4,FALSE)</f>
        <v>13</v>
      </c>
    </row>
    <row r="40" spans="1:4" ht="93" customHeight="1">
      <c r="A40" s="49" t="s">
        <v>607</v>
      </c>
      <c r="B40" s="6" t="s">
        <v>150</v>
      </c>
      <c r="C40" s="5" t="str">
        <f>VLOOKUP(ListinoPrezziProdotti4[[#This Row],[CODICE ARTICOLO]],'LISTINO NEXTTEC'!A42:'LISTINO NEXTTEC'!C402,3,FALSE)</f>
        <v>Confezione 10 pezzi. Chiave elettronica RFID pre-codificata. Codice ad alta sicurezza non duplicabile.</v>
      </c>
      <c r="D40" s="7">
        <f>VLOOKUP(ListinoPrezziProdotti4[[#This Row],[CODICE ARTICOLO]],'LISTINO NEXTTEC'!A50:'LISTINO NEXTTEC'!D404,4,FALSE)</f>
        <v>110</v>
      </c>
    </row>
    <row r="41" spans="1:4" ht="93" customHeight="1">
      <c r="A41" s="49" t="s">
        <v>28</v>
      </c>
      <c r="B41" s="40" t="s">
        <v>150</v>
      </c>
      <c r="C41" s="5" t="str">
        <f>VLOOKUP(ListinoPrezziProdotti4[[#This Row],[CODICE ARTICOLO]],'LISTINO NEXTTEC'!A46:'LISTINO NEXTTEC'!C403,3,FALSE)</f>
        <v>Badge elettronico RFID pre-codificato. Codice ad alta sicurezza non duplicabile</v>
      </c>
      <c r="D41" s="7">
        <f>VLOOKUP(ListinoPrezziProdotti4[[#This Row],[CODICE ARTICOLO]],'LISTINO NEXTTEC'!A50:'LISTINO NEXTTEC'!D404,4,FALSE)</f>
        <v>19</v>
      </c>
    </row>
    <row r="42" spans="1:4" ht="25.5" customHeight="1">
      <c r="A42" s="14"/>
      <c r="B42" s="15"/>
      <c r="C42" s="17" t="s">
        <v>66</v>
      </c>
      <c r="D42" s="17"/>
    </row>
    <row r="43" spans="1:4" ht="141" customHeight="1">
      <c r="A43" s="49" t="s">
        <v>569</v>
      </c>
      <c r="B43" s="6" t="s">
        <v>158</v>
      </c>
      <c r="C43" s="5" t="str">
        <f>VLOOKUP(ListinoPrezziProdotti4[[#This Row],[CODICE ARTICOLO]],'LISTINO NEXTTEC'!A48:'LISTINO NEXTTEC'!C405,3,FALSE)</f>
        <v>Gruppo di alimentazione supplementare con scheda espansione ingressi, collegamento seriale per SUPERLINK120 e LINK80
8 ingressi per rivelatori convenzionali. Cablaggio NC o doppio bilanciamento. Specializzabili come Furto, Chiave, Rapina, 24H. Filtro ingresso programmabile per rivelatori inerziali e contaimpulsi. 5 uscite liberamente programmabili. Alimentatore switching 1,7A. Contenitore in ABS.
Dimensioni (LxAxP) 230 x 330 x 70mm.</v>
      </c>
      <c r="D43" s="7">
        <f>VLOOKUP(ListinoPrezziProdotti4[[#This Row],[CODICE ARTICOLO]],'LISTINO NEXTTEC'!A52:'LISTINO NEXTTEC'!D406,4,FALSE)</f>
        <v>289</v>
      </c>
    </row>
    <row r="44" spans="1:4" ht="141" customHeight="1">
      <c r="A44" s="49" t="s">
        <v>570</v>
      </c>
      <c r="B44" s="6" t="s">
        <v>158</v>
      </c>
      <c r="C44" s="5" t="str">
        <f>VLOOKUP(ListinoPrezziProdotti4[[#This Row],[CODICE ARTICOLO]],'LISTINO NEXTTEC'!A49:'LISTINO NEXTTEC'!C406,3,FALSE)</f>
        <v>Gruppo di alimentazione supplementare con scheda espansione ingressi, collegamento seriale per SUPERLINK120.
8 ingressi per rivelatori convenzionali. Cablaggio NC o doppio bilanciamento. Specializzabili come Furto, Chiave, Rapina, 24H. Filtro ingresso programmabile per rivelatori inerziali e contaimpulsi. 5 uscite liberamente programmabili. Alimentatore switching 4A. Alloggiamento per batteria 18Ah. Contenitore metallico. Dimensioni (LxAxP) 325 x 330 x 85mm.</v>
      </c>
      <c r="D44" s="7">
        <f>VLOOKUP(ListinoPrezziProdotti4[[#This Row],[CODICE ARTICOLO]],'LISTINO NEXTTEC'!A53:'LISTINO NEXTTEC'!D407,4,FALSE)</f>
        <v>360</v>
      </c>
    </row>
    <row r="45" spans="1:4" ht="98" customHeight="1">
      <c r="A45" s="49" t="s">
        <v>629</v>
      </c>
      <c r="B45" s="6" t="s">
        <v>158</v>
      </c>
      <c r="C45" s="5" t="str">
        <f>VLOOKUP(ListinoPrezziProdotti4[[#This Row],[CODICE ARTICOLO]],'LISTINO NEXTTEC'!A50:'LISTINO NEXTTEC'!C407,3,FALSE)</f>
        <v>Modulo seriale espansione ingressi. Contenitore super compatto con aggancio per barra DIN.
8 ingressi per rivelatori convenzionali. Cablaggio NC o doppio bilanciamento (con resistenza da 1K o 10K).  Specializzabili come Furto, Chiave, Rapina, 24H. Filtro ingresso programmabile per rivelatori inerziali e contaimpulsi.
1 uscita liberamente programmabile. Dimensioni (LxAxP) 55 x 90 x 33mm.</v>
      </c>
      <c r="D45" s="7">
        <f>VLOOKUP(ListinoPrezziProdotti4[[#This Row],[CODICE ARTICOLO]],'LISTINO NEXTTEC'!A54:'LISTINO NEXTTEC'!D408,4,FALSE)</f>
        <v>120</v>
      </c>
    </row>
    <row r="46" spans="1:4" ht="98" customHeight="1">
      <c r="A46" s="49" t="s">
        <v>630</v>
      </c>
      <c r="B46" s="6" t="s">
        <v>158</v>
      </c>
      <c r="C46" s="5" t="str">
        <f>VLOOKUP(ListinoPrezziProdotti4[[#This Row],[CODICE ARTICOLO]],'LISTINO NEXTTEC'!A51:'LISTINO NEXTTEC'!C408,3,FALSE)</f>
        <v>Scheda seriale espansione ingressi. 8 ingressi per rilevatori convenzionali. Cablaggio NC o doppio
bilanciamento. Specializzabili come Furto, Chiave, Rapina, 24H. Filtro ingresso programmabile per
rilevatori inerziali e contaimpulsi. Gestione di 2 livelli di bilanciamento (10K/1K).
1 uscita liberamente programmabile. Dimensioni (LxA) 50 x 88mm.</v>
      </c>
      <c r="D46" s="7">
        <f>VLOOKUP(ListinoPrezziProdotti4[[#This Row],[CODICE ARTICOLO]],'LISTINO NEXTTEC'!A55:'LISTINO NEXTTEC'!D409,4,FALSE)</f>
        <v>100</v>
      </c>
    </row>
    <row r="47" spans="1:4" ht="141" customHeight="1">
      <c r="A47" s="49" t="s">
        <v>632</v>
      </c>
      <c r="B47" s="6" t="s">
        <v>158</v>
      </c>
      <c r="C47" s="5" t="str">
        <f>VLOOKUP(ListinoPrezziProdotti4[[#This Row],[CODICE ARTICOLO]],'LISTINO NEXTTEC'!A51:'LISTINO NEXTTEC'!C408,3,FALSE)</f>
        <v>Scheda seriale espansione ingressi. 8 ingressi per rilevatori convenzionali.
Cablaggio NC o doppio bilanciamento. Specializzabili come Furto, Chiave, Rapina, 24H. Filtro ingresso
programmabile per rilevatori inerziali e contaimpulsi. 3 ingressi Tecnici. 5 uscite programmabili.
Possibilità di alloggiare MODRTX per utilizzo della versione radio.</v>
      </c>
      <c r="D47" s="7">
        <f>VLOOKUP(ListinoPrezziProdotti4[[#This Row],[CODICE ARTICOLO]],'LISTINO NEXTTEC'!A55:'LISTINO NEXTTEC'!D409,4,FALSE)</f>
        <v>115</v>
      </c>
    </row>
    <row r="48" spans="1:4" ht="92.25" customHeight="1">
      <c r="A48" s="49" t="s">
        <v>595</v>
      </c>
      <c r="B48" s="6" t="s">
        <v>158</v>
      </c>
      <c r="C48" s="5" t="str">
        <f>VLOOKUP(ListinoPrezziProdotti4[[#This Row],[CODICE ARTICOLO]],'LISTINO NEXTTEC'!A52:'LISTINO NEXTTEC'!C409,3,FALSE)</f>
        <v>Modulo seriale espansione uscite. Contenitore super compatto con aggancio per barra DIN. 5 uscite liberamente programmabile. Ingresso di protezione 24H.
Dimensioni (LxAxP) 55 x 90 x 33mm.</v>
      </c>
      <c r="D48" s="7">
        <f>VLOOKUP(ListinoPrezziProdotti4[[#This Row],[CODICE ARTICOLO]],'LISTINO NEXTTEC'!A56:'LISTINO NEXTTEC'!D410,4,FALSE)</f>
        <v>75</v>
      </c>
    </row>
    <row r="49" spans="1:8" ht="92.25" customHeight="1">
      <c r="A49" s="49" t="s">
        <v>61</v>
      </c>
      <c r="B49" s="6" t="s">
        <v>206</v>
      </c>
      <c r="C49" s="5" t="str">
        <f>VLOOKUP(ListinoPrezziProdotti4[[#This Row],[CODICE ARTICOLO]],'LISTINO NEXTTEC'!A53:'LISTINO NEXTTEC'!C410,3,FALSE)</f>
        <v>Kit resistenze da 10K per bilanciamento ingressi centrale. Confezione 50pz.</v>
      </c>
      <c r="D49" s="7">
        <f>VLOOKUP(ListinoPrezziProdotti4[[#This Row],[CODICE ARTICOLO]],'LISTINO NEXTTEC'!A57:'LISTINO NEXTTEC'!D411,4,FALSE)</f>
        <v>6.5</v>
      </c>
    </row>
    <row r="50" spans="1:8" ht="25.5" customHeight="1">
      <c r="A50" s="17"/>
      <c r="B50" s="19"/>
      <c r="C50" s="17" t="s">
        <v>559</v>
      </c>
      <c r="D50" s="17"/>
    </row>
    <row r="51" spans="1:8" ht="243.5" customHeight="1">
      <c r="A51" s="49" t="s">
        <v>608</v>
      </c>
      <c r="B51" s="6" t="s">
        <v>158</v>
      </c>
      <c r="C51" s="5" t="str">
        <f>VLOOKUP(ListinoPrezziProdotti4[[#This Row],[CODICE ARTICOLO]],'LISTINO NEXTTEC'!A55:'LISTINO NEXTTEC'!C412,3,FALSE)</f>
        <v>MModulo di telecomunicazione con interfaccia Lan, integra il vettore di comunicazione IP.
Collegamento su linea seriale. Il modulo aumenta la dotazione telematica dei Sistemi iLink 4.0.
Il vettore IP integrato tramite l’applicazione Link Cloud oltre a trasmettere notifiche Push che
informano l’utenza sugli stati funzionali del sistema supporta la video verifica. L’applicazione è in
grado di gestire la visualizzazione di clip video dell’evento di allarme che contengono la registrazione
di 30sec precedenti e 10sec successivi all’evento.
L’applicazione gestisce la visualizzazione contemporanea della clip registrata e la ripresa in
tempo reale. Un comando dell’applicazione consente di scegliere per quale delle due immagini
massimizzare la dimensione. Contenitore super compatto con aggancio per barra DIN.
Contenitore in ABS. Colore grigio. Dimensioni (LxAxP) 74 x 99 x 38mm.</v>
      </c>
      <c r="D51" s="7">
        <f>VLOOKUP(ListinoPrezziProdotti4[[#This Row],[CODICE ARTICOLO]],'LISTINO NEXTTEC'!A59:'LISTINO NEXTTEC'!D413,4,FALSE)</f>
        <v>150</v>
      </c>
    </row>
    <row r="52" spans="1:8" ht="74" customHeight="1">
      <c r="A52" s="86" t="s">
        <v>609</v>
      </c>
      <c r="B52" s="6" t="s">
        <v>158</v>
      </c>
      <c r="C52" s="5" t="str">
        <f>VLOOKUP(ListinoPrezziProdotti4[[#This Row],[CODICE ARTICOLO]],'LISTINO NEXTTEC'!A56:'LISTINO NEXTTEC'!C413,3,FALSE)</f>
        <v>Scheda modulo di telecomunicazione con interfaccia Lan. Stesse caratteristiche del modulo
NCM-LAN P06 ma senza contenitore. Dimensioni (LxA) 68 x 88mm.</v>
      </c>
      <c r="D52" s="7">
        <f>VLOOKUP(ListinoPrezziProdotti4[[#This Row],[CODICE ARTICOLO]],'LISTINO NEXTTEC'!A60:'LISTINO NEXTTEC'!D414,4,FALSE)</f>
        <v>130</v>
      </c>
    </row>
    <row r="53" spans="1:8" ht="25.5" customHeight="1">
      <c r="A53" s="78"/>
      <c r="B53" s="19"/>
      <c r="C53" s="17" t="s">
        <v>31</v>
      </c>
      <c r="D53" s="87"/>
    </row>
    <row r="54" spans="1:8" ht="93" customHeight="1">
      <c r="A54" s="49" t="s">
        <v>32</v>
      </c>
      <c r="B54" s="6" t="s">
        <v>158</v>
      </c>
      <c r="C54" s="5" t="str">
        <f>VLOOKUP(ListinoPrezziProdotti4[[#This Row],[CODICE ARTICOLO]],'LISTINO NEXTTEC'!A58:'LISTINO NEXTTEC'!C415,3,FALSE)</f>
        <v>Modulo attuatore per utenze elettriche 230V AC.  Dotato di 2 ingressi di comando indipendenti per 2 uscite di attuazione relè con scambio libero. Contenitore super compatto con aggancio per barra DIN. Dimensioni (LxAxP) 55 x 90 x 33mm.</v>
      </c>
      <c r="D54" s="7">
        <f>VLOOKUP(ListinoPrezziProdotti4[[#This Row],[CODICE ARTICOLO]],'LISTINO NEXTTEC'!A59:'LISTINO NEXTTEC'!D413,4,FALSE)</f>
        <v>64</v>
      </c>
    </row>
    <row r="55" spans="1:8" ht="91.5" customHeight="1">
      <c r="A55" s="49" t="s">
        <v>33</v>
      </c>
      <c r="B55" s="6" t="s">
        <v>158</v>
      </c>
      <c r="C55" s="5" t="str">
        <f>VLOOKUP(ListinoPrezziProdotti4[[#This Row],[CODICE ARTICOLO]],'LISTINO NEXTTEC'!A59:'LISTINO NEXTTEC'!C416,3,FALSE)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55" s="7">
        <f>VLOOKUP(ListinoPrezziProdotti4[[#This Row],[CODICE ARTICOLO]],'LISTINO NEXTTEC'!A60:'LISTINO NEXTTEC'!D414,4,FALSE)</f>
        <v>150</v>
      </c>
      <c r="H55" s="30"/>
    </row>
    <row r="56" spans="1:8" ht="25.5" customHeight="1">
      <c r="A56" s="26"/>
      <c r="B56" s="28"/>
      <c r="C56" s="31" t="s">
        <v>36</v>
      </c>
      <c r="D56" s="31"/>
    </row>
    <row r="57" spans="1:8" ht="91.5" customHeight="1">
      <c r="A57" s="49" t="s">
        <v>41</v>
      </c>
      <c r="B57" s="6" t="s">
        <v>158</v>
      </c>
      <c r="C57" s="5" t="str">
        <f>VLOOKUP(ListinoPrezziProdotti4[[#This Row],[CODICE ARTICOLO]],'LISTINO NEXTTEC'!A61:'LISTINO NEXTTEC'!C418,3,FALSE)</f>
        <v>Modulo di espansione wireless, radio bidirezionale. Montaggio plug-in su scheda centrale. Per gli allestimenti in armadio metallico è necessario abbinare una antenna a stilo ANT 433.</v>
      </c>
      <c r="D57" s="7">
        <f>VLOOKUP(ListinoPrezziProdotti4[[#This Row],[CODICE ARTICOLO]],'LISTINO NEXTTEC'!A62:'LISTINO NEXTTEC'!D416,4,FALSE)</f>
        <v>150</v>
      </c>
    </row>
    <row r="58" spans="1:8" ht="91.5" customHeight="1">
      <c r="A58" s="49" t="s">
        <v>550</v>
      </c>
      <c r="B58" s="37" t="s">
        <v>443</v>
      </c>
      <c r="C58" s="5" t="str">
        <f>VLOOKUP(ListinoPrezziProdotti4[[#This Row],[CODICE ARTICOLO]],'LISTINO NEXTTEC'!A62:'LISTINO NEXTTEC'!C419,3,FALSE)</f>
        <v>Ricetrasmettitore ripetitore ponte radio, riceve localmente i codici trasmessi da rivelatori e radiocomandi e li trasmette verso la centrale di ricezione/gestione. Il ricetrasmettitore può gestire fino a 32 codici.Portata radio 100m. Alimentatore switching 1,7A. Alloggiamento batteria 2Ah Contenitore in ABS. Colore bianco. Dimensioni (LxAxP) 195 x 215 x 63mm.</v>
      </c>
      <c r="D58" s="7">
        <f>VLOOKUP(ListinoPrezziProdotti4[[#This Row],[CODICE ARTICOLO]],'LISTINO NEXTTEC'!A63:'LISTINO NEXTTEC'!D417,4,FALSE)</f>
        <v>300</v>
      </c>
    </row>
    <row r="59" spans="1:8" ht="7.5" customHeight="1">
      <c r="A59" s="22"/>
      <c r="B59" s="27"/>
      <c r="C59" s="27"/>
      <c r="D59" s="27"/>
      <c r="F59" s="29"/>
    </row>
    <row r="60" spans="1:8" ht="91.5" customHeight="1">
      <c r="A60" s="57" t="s">
        <v>37</v>
      </c>
      <c r="B60" s="6" t="s">
        <v>157</v>
      </c>
      <c r="C60" s="5" t="str">
        <f>VLOOKUP(ListinoPrezziProdotti4[[#This Row],[CODICE ARTICOLO]],'LISTINO NEXTTEC'!A64:'LISTINO NEXTTEC'!C421,3,FALSE)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60" s="7">
        <f>VLOOKUP(ListinoPrezziProdotti4[[#This Row],[CODICE ARTICOLO]],'LISTINO NEXTTEC'!A65:'LISTINO NEXTTEC'!D419,4,FALSE)</f>
        <v>22</v>
      </c>
    </row>
    <row r="61" spans="1:8" ht="91.5" customHeight="1">
      <c r="A61" s="58" t="s">
        <v>38</v>
      </c>
      <c r="B61" s="6" t="s">
        <v>157</v>
      </c>
      <c r="C61" s="5" t="str">
        <f>VLOOKUP(ListinoPrezziProdotti4[[#This Row],[CODICE ARTICOLO]],'LISTINO NEXTTEC'!A65:'LISTINO NEXTTEC'!C422,3,FALSE)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61" s="7">
        <f>VLOOKUP(ListinoPrezziProdotti4[[#This Row],[CODICE ARTICOLO]],'LISTINO NEXTTEC'!A66:'LISTINO NEXTTEC'!D420,4,FALSE)</f>
        <v>27</v>
      </c>
    </row>
    <row r="62" spans="1:8" ht="25.5" customHeight="1">
      <c r="A62" s="33"/>
      <c r="B62" s="23"/>
      <c r="C62" s="34" t="s">
        <v>39</v>
      </c>
      <c r="D62" s="34"/>
    </row>
    <row r="63" spans="1:8" ht="91.5" customHeight="1">
      <c r="A63" s="49" t="s">
        <v>239</v>
      </c>
      <c r="B63" s="6" t="s">
        <v>176</v>
      </c>
      <c r="C63" s="5" t="str">
        <f>VLOOKUP(ListinoPrezziProdotti4[[#This Row],[CODICE ARTICOLO]],'LISTINO NEXTTEC'!A67:'LISTINO NEXTTEC'!C424,3,FALSE)</f>
        <v>Radiocomando monodirezionale. 4 canali o 8 canali utilizzando i tasti doppia funzione. Il
radiocomando può gestire: Programmi, Ingressi e uscite. Batteria Alcalina NRBCR2032 a corredo.
Colori bianco o antracite.</v>
      </c>
      <c r="D63" s="7">
        <f>VLOOKUP(ListinoPrezziProdotti4[[#This Row],[CODICE ARTICOLO]],'LISTINO NEXTTEC'!A68:'LISTINO NEXTTEC'!D422,4,FALSE)</f>
        <v>70</v>
      </c>
    </row>
    <row r="64" spans="1:8" ht="91.5" customHeight="1">
      <c r="A64" s="49" t="s">
        <v>240</v>
      </c>
      <c r="B64" s="6" t="s">
        <v>176</v>
      </c>
      <c r="C64" s="5" t="str">
        <f>VLOOKUP(ListinoPrezziProdotti4[[#This Row],[CODICE ARTICOLO]],'LISTINO NEXTTEC'!A68:'LISTINO NEXTTEC'!C425,3,FALSE)</f>
        <v>Radiocomando bidirezionale. 3 canali. tasto di interrogazione stato comandi.
Il radiocomando può gestire: Programmi, Ingressi e uscite.
Batteria Litio NRBCR2032 a corredo. Colori bianco o antracite.</v>
      </c>
      <c r="D64" s="7">
        <f>VLOOKUP(ListinoPrezziProdotti4[[#This Row],[CODICE ARTICOLO]],'LISTINO NEXTTEC'!A69:'LISTINO NEXTTEC'!D423,4,FALSE)</f>
        <v>88</v>
      </c>
    </row>
    <row r="65" spans="1:4" ht="91.5" customHeight="1">
      <c r="A65" s="49" t="s">
        <v>494</v>
      </c>
      <c r="B65" s="6" t="s">
        <v>133</v>
      </c>
      <c r="C65" s="5" t="str">
        <f>VLOOKUP(ListinoPrezziProdotti4[[#This Row],[CODICE ARTICOLO]],'LISTINO NEXTTEC'!A69:'LISTINO NEXTTEC'!C426,3,FALSE)</f>
        <v>Tastiera di gestione radio bidirezionale. Organi di visualizzazione: Leds. Due batterie Litio NRB036 a corredo. Contenitore ABS. Colori disponibili bianco o antracite. Dimensioni (LxAxP) 132 x 122 x 35mm.</v>
      </c>
      <c r="D65" s="7">
        <f>VLOOKUP(ListinoPrezziProdotti4[[#This Row],[CODICE ARTICOLO]],'LISTINO NEXTTEC'!A70:'LISTINO NEXTTEC'!D424,4,FALSE)</f>
        <v>200</v>
      </c>
    </row>
    <row r="66" spans="1:4" ht="25.5" customHeight="1">
      <c r="A66" s="26"/>
      <c r="B66" s="27"/>
      <c r="C66" s="31" t="s">
        <v>40</v>
      </c>
      <c r="D66" s="31"/>
    </row>
    <row r="67" spans="1:4" ht="91.5" customHeight="1">
      <c r="A67" s="49" t="s">
        <v>625</v>
      </c>
      <c r="B67" s="6" t="s">
        <v>377</v>
      </c>
      <c r="C67" s="5" t="str">
        <f>VLOOKUP(ListinoPrezziProdotti4[[#This Row],[CODICE ARTICOLO]],'LISTINO NEXTTEC'!A71:'LISTINO NEXTTEC'!C428,3,FALSE)</f>
        <v>Rivelatore contatto magnetico radio. Contatto magnetico interno, 1 ingressi per dispositivi esterni contatto magnetico e/o contaimpulsi. Singolo o doppio codice di allarme.
Batteria Litio NRB036 a corredo. Colori bianco o marrone.</v>
      </c>
      <c r="D67" s="7">
        <f>VLOOKUP(ListinoPrezziProdotti4[[#This Row],[CODICE ARTICOLO]],'LISTINO NEXTTEC'!A72:'LISTINO NEXTTEC'!D426,4,FALSE)</f>
        <v>70</v>
      </c>
    </row>
    <row r="68" spans="1:4" ht="91.5" customHeight="1">
      <c r="A68" s="49" t="s">
        <v>399</v>
      </c>
      <c r="B68" s="6" t="s">
        <v>377</v>
      </c>
      <c r="C68" s="5" t="str">
        <f>VLOOKUP(ListinoPrezziProdotti4[[#This Row],[CODICE ARTICOLO]],'LISTINO NEXTTEC'!A72:'LISTINO NEXTTEC'!C429,3,FALSE)</f>
        <v>Rivelatore contatto magnetico radio. Contatto magnetico interno, 2 ingressi per dispositivi esterni contatto magnetico e/o contaimpulsi. Singolo o doppio codice di allarme.
Batteria Litio NRB036 a corredo. Colori bianco o marrone.</v>
      </c>
      <c r="D68" s="7">
        <f>VLOOKUP(ListinoPrezziProdotti4[[#This Row],[CODICE ARTICOLO]],'LISTINO NEXTTEC'!A73:'LISTINO NEXTTEC'!D427,4,FALSE)</f>
        <v>88</v>
      </c>
    </row>
    <row r="69" spans="1:4" ht="91.5" customHeight="1">
      <c r="A69" s="49" t="s">
        <v>400</v>
      </c>
      <c r="B69" s="6" t="s">
        <v>377</v>
      </c>
      <c r="C69" s="5" t="str">
        <f>VLOOKUP(ListinoPrezziProdotti4[[#This Row],[CODICE ARTICOLO]],'LISTINO NEXTTEC'!A73:'LISTINO NEXTTEC'!C430,3,FALSE)</f>
        <v>Rivelatore contatto magnetico, radio. Contatto magnetico interno, più rivelatore inerziale integrato, 2 ingressi per dispositivi esterni contatto magnetico e/o contaimpulsi. Singolo o doppio codice di allarme. Batteria Litio NRB036 a corredo. Colori bianco o marrone.</v>
      </c>
      <c r="D69" s="7">
        <f>VLOOKUP(ListinoPrezziProdotti4[[#This Row],[CODICE ARTICOLO]],'LISTINO NEXTTEC'!A73:'LISTINO NEXTTEC'!D427,4,FALSE)</f>
        <v>99</v>
      </c>
    </row>
    <row r="70" spans="1:4" ht="91.5" customHeight="1">
      <c r="A70" s="49" t="s">
        <v>508</v>
      </c>
      <c r="B70" s="6" t="s">
        <v>377</v>
      </c>
      <c r="C70" s="5" t="str">
        <f>VLOOKUP(ListinoPrezziProdotti4[[#This Row],[CODICE ARTICOLO]],'LISTINO NEXTTEC'!A74:'LISTINO NEXTTEC'!C431,3,FALSE)</f>
        <v>Rivelatore contatto magnetico radio. Contatto magnetico interno, 2 ingressi per dispositivi esterni contatto magnetico e/o contaimpulsi. Singolo o doppio codice di allarme.Batteria Litio NRB036 a corredo. Colori bianco o marrone.</v>
      </c>
      <c r="D70" s="7">
        <f>VLOOKUP(ListinoPrezziProdotti4[[#This Row],[CODICE ARTICOLO]],'LISTINO NEXTTEC'!A74:'LISTINO NEXTTEC'!D428,4,FALSE)</f>
        <v>88</v>
      </c>
    </row>
    <row r="71" spans="1:4" ht="91.5" customHeight="1">
      <c r="A71" s="49" t="s">
        <v>507</v>
      </c>
      <c r="B71" s="6" t="s">
        <v>377</v>
      </c>
      <c r="C71" s="5" t="str">
        <f>VLOOKUP(ListinoPrezziProdotti4[[#This Row],[CODICE ARTICOLO]],'LISTINO NEXTTEC'!A75:'LISTINO NEXTTEC'!C432,3,FALSE)</f>
        <v>Rilevatore contatto magnetico radio. Contatto magnetico interno, 2 ingressi per dispositivi esterni contatto magnetico e/o contaimpulsi. Singolo o doppio codice di allarme.
Batteria Litio NRB036 a corredo. Colori bianco o marrone.</v>
      </c>
      <c r="D71" s="7">
        <f>VLOOKUP(ListinoPrezziProdotti4[[#This Row],[CODICE ARTICOLO]],'LISTINO NEXTTEC'!A75:'LISTINO NEXTTEC'!D429,4,FALSE)</f>
        <v>99</v>
      </c>
    </row>
    <row r="72" spans="1:4" ht="91.5" customHeight="1">
      <c r="A72" s="49" t="s">
        <v>43</v>
      </c>
      <c r="B72" s="6" t="s">
        <v>219</v>
      </c>
      <c r="C72" s="5" t="str">
        <f>VLOOKUP(ListinoPrezziProdotti4[[#This Row],[CODICE ARTICOLO]],'LISTINO NEXTTEC'!A76:'LISTINO NEXTTEC'!C433,3,FALSE)</f>
        <v>Rivelatore radio. Infrarosso passivo per la protezione volumetrica di interni. Zone sensibili 18 su 4 piani. Portata 12m. Snodo in dotazione.
Batteria Litio NRB036_14500 a corredo. Colore bianco.</v>
      </c>
      <c r="D72" s="7">
        <f>VLOOKUP(ListinoPrezziProdotti4[[#This Row],[CODICE ARTICOLO]],'LISTINO NEXTTEC'!A76:'LISTINO NEXTTEC'!D430,4,FALSE)</f>
        <v>115</v>
      </c>
    </row>
    <row r="73" spans="1:4" ht="91.5" customHeight="1">
      <c r="A73" s="49" t="s">
        <v>44</v>
      </c>
      <c r="B73" s="6" t="s">
        <v>219</v>
      </c>
      <c r="C73" s="5" t="str">
        <f>VLOOKUP(ListinoPrezziProdotti4[[#This Row],[CODICE ARTICOLO]],'LISTINO NEXTTEC'!A77:'LISTINO NEXTTEC'!C434,3,FALSE)</f>
        <v>Rivelatore radio. Doppia tecnologia infrarosso passivo più microonda, per protezione volumetrica di interni. Logica di rivelazione AND. Zone sensibili infrarosso 18 su 4 piani. Portata 12m.
Snodo in dotazione. Batteria Litio NRB036_14500 a corredo. Colore bianco.</v>
      </c>
      <c r="D73" s="7">
        <f>VLOOKUP(ListinoPrezziProdotti4[[#This Row],[CODICE ARTICOLO]],'LISTINO NEXTTEC'!A77:'LISTINO NEXTTEC'!D431,4,FALSE)</f>
        <v>180</v>
      </c>
    </row>
    <row r="74" spans="1:4" ht="91.5" customHeight="1">
      <c r="A74" s="49" t="s">
        <v>244</v>
      </c>
      <c r="B74" s="6" t="s">
        <v>219</v>
      </c>
      <c r="C74" s="5" t="str">
        <f>VLOOKUP(ListinoPrezziProdotti4[[#This Row],[CODICE ARTICOLO]],'LISTINO NEXTTEC'!A78:'LISTINO NEXTTEC'!C435,3,FALSE)</f>
        <v>Rivelatore radio. Doppia tecnologia infrarosso passivo più microonda, per protezione perimetrica di interni. Adatto per la protezione di porte e finestre. Logica di rivelazione AND. Portata 3m.
Batteria Litio NRB28 a corredo. Colori bianco o marrone.</v>
      </c>
      <c r="D74" s="7">
        <f>VLOOKUP(ListinoPrezziProdotti4[[#This Row],[CODICE ARTICOLO]],'LISTINO NEXTTEC'!A78:'LISTINO NEXTTEC'!D432,4,FALSE)</f>
        <v>150</v>
      </c>
    </row>
    <row r="75" spans="1:4" ht="25.5" customHeight="1">
      <c r="A75" s="22"/>
      <c r="B75" s="23"/>
      <c r="C75" s="35" t="s">
        <v>49</v>
      </c>
      <c r="D75" s="35"/>
    </row>
    <row r="76" spans="1:4" ht="107.25" customHeight="1">
      <c r="A76" s="49" t="s">
        <v>47</v>
      </c>
      <c r="B76" s="6" t="s">
        <v>219</v>
      </c>
      <c r="C76" s="5" t="str">
        <f>VLOOKUP(ListinoPrezziProdotti4[[#This Row],[CODICE ARTICOLO]],'LISTINO NEXTTEC'!A80:'LISTINO NEXTTEC'!C437,3,FALSE)</f>
        <v>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v>
      </c>
      <c r="D76" s="7">
        <f>VLOOKUP(ListinoPrezziProdotti4[[#This Row],[CODICE ARTICOLO]],'LISTINO NEXTTEC'!A80:'LISTINO NEXTTEC'!D434,4,FALSE)</f>
        <v>295</v>
      </c>
    </row>
    <row r="77" spans="1:4" ht="25.5" customHeight="1">
      <c r="A77" s="22"/>
      <c r="B77" s="23"/>
      <c r="C77" s="34" t="s">
        <v>48</v>
      </c>
      <c r="D77" s="34"/>
    </row>
    <row r="78" spans="1:4" ht="91.5" customHeight="1">
      <c r="A78" s="58" t="s">
        <v>591</v>
      </c>
      <c r="B78" s="6" t="s">
        <v>140</v>
      </c>
      <c r="C78" s="5" t="str">
        <f>VLOOKUP(ListinoPrezziProdotti4[[#This Row],[CODICE ARTICOLO]],'LISTINO NEXTTEC'!A82:'LISTINO NEXTTEC'!C439,3,FALSE)</f>
        <v>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v>
      </c>
      <c r="D78" s="7">
        <f>VLOOKUP(ListinoPrezziProdotti4[[#This Row],[CODICE ARTICOLO]],'LISTINO NEXTTEC'!A85:'LISTINO NEXTTEC'!D437,4,FALSE)</f>
        <v>295</v>
      </c>
    </row>
    <row r="79" spans="1:4" ht="135.75" customHeight="1">
      <c r="A79" s="58" t="s">
        <v>593</v>
      </c>
      <c r="B79" s="6" t="s">
        <v>140</v>
      </c>
      <c r="C79" s="5" t="str">
        <f>VLOOKUP(ListinoPrezziProdotti4[[#This Row],[CODICE ARTICOLO]],'LISTINO NEXTTEC'!A83:'LISTINO NEXTTEC'!C440,3,FALSE)</f>
        <v>Stesse caratteristiche del modello NSE100RTX. Alimentazione Batteria Alcalina - NRBMN 7,5V a corredo.</v>
      </c>
      <c r="D79" s="7">
        <f>VLOOKUP(ListinoPrezziProdotti4[[#This Row],[CODICE ARTICOLO]],'LISTINO NEXTTEC'!A86:'LISTINO NEXTTEC'!D438,4,FALSE)</f>
        <v>275</v>
      </c>
    </row>
    <row r="80" spans="1:4" ht="135.75" customHeight="1">
      <c r="A80" s="58" t="s">
        <v>594</v>
      </c>
      <c r="B80" s="6" t="s">
        <v>140</v>
      </c>
      <c r="C80" s="5" t="str">
        <f>VLOOKUP(ListinoPrezziProdotti4[[#This Row],[CODICE ARTICOLO]],'LISTINO NEXTTEC'!A84:'LISTINO NEXTTEC'!C441,3,FALSE)</f>
        <v>Stesse caratteristiche del modello NSE100RTX. Alimentazione 230V AC. Alimentatore integrato 1.4A. Alloggiamento batteria 12V-2Ah</v>
      </c>
      <c r="D80" s="7">
        <f>VLOOKUP(ListinoPrezziProdotti4[[#This Row],[CODICE ARTICOLO]],'LISTINO NEXTTEC'!A87:'LISTINO NEXTTEC'!D439,4,FALSE)</f>
        <v>295</v>
      </c>
    </row>
    <row r="81" spans="2:4" ht="91.5" customHeight="1">
      <c r="B81" s="73"/>
      <c r="C81" s="66" t="s">
        <v>657</v>
      </c>
      <c r="D81" s="74"/>
    </row>
    <row r="82" spans="2:4" ht="91.5" customHeight="1">
      <c r="C82" s="66" t="s">
        <v>442</v>
      </c>
      <c r="D82" s="68"/>
    </row>
    <row r="83" spans="2:4" ht="91.5" customHeight="1"/>
    <row r="84" spans="2:4" ht="91.5" customHeight="1"/>
    <row r="85" spans="2:4" ht="91.5" customHeight="1"/>
    <row r="86" spans="2:4" ht="91.5" customHeight="1"/>
    <row r="87" spans="2:4" ht="91.5" customHeight="1"/>
    <row r="88" spans="2:4" ht="91.5" customHeight="1"/>
    <row r="89" spans="2:4" ht="91.5" customHeight="1"/>
    <row r="90" spans="2:4" ht="91.5" customHeight="1"/>
    <row r="91" spans="2:4" ht="91.5" customHeight="1"/>
  </sheetData>
  <mergeCells count="3">
    <mergeCell ref="A3:D4"/>
    <mergeCell ref="A5:D5"/>
    <mergeCell ref="A6:C6"/>
  </mergeCells>
  <phoneticPr fontId="32" type="noConversion"/>
  <dataValidations count="11">
    <dataValidation allowBlank="1" showInputMessage="1" showErrorMessage="1" prompt="Il titolo del foglio di lavoro si trova in questa cella" sqref="A3" xr:uid="{00000000-0002-0000-0200-000000000000}"/>
    <dataValidation allowBlank="1" showInputMessage="1" showErrorMessage="1" prompt="Immettere l'indirizzo del sito Web aziendale in questa cella" sqref="C2 D1" xr:uid="{00000000-0002-0000-0200-000001000000}"/>
    <dataValidation allowBlank="1" showInputMessage="1" showErrorMessage="1" prompt="Immettere nome, via e numero civico, CAP, città e provincia della società in questa cella" sqref="A1:A2 B1" xr:uid="{00000000-0002-0000-0200-000002000000}"/>
    <dataValidation allowBlank="1" showInputMessage="1" showErrorMessage="1" prompt="Immettere il prezzo unitario al dettaglio in questa colonna sotto questa intestazione" sqref="D7" xr:uid="{00000000-0002-0000-0200-000003000000}"/>
    <dataValidation allowBlank="1" showInputMessage="1" showErrorMessage="1" prompt="Immettere la descrizione in questa colonna sotto questa intestazione" sqref="C7" xr:uid="{00000000-0002-0000-0200-000004000000}"/>
    <dataValidation allowBlank="1" showInputMessage="1" showErrorMessage="1" prompt="Immettere il nome in questa colonna sotto questa intestazione" sqref="B7" xr:uid="{00000000-0002-0000-0200-000005000000}"/>
    <dataValidation allowBlank="1" showInputMessage="1" showErrorMessage="1" prompt="Immettere il nome del prodotto in questa colonna sotto questa intestazione. Usare i filtri delle intestazioni per trovare voci specifiche" sqref="A7" xr:uid="{00000000-0002-0000-0200-000006000000}"/>
    <dataValidation allowBlank="1" showInputMessage="1" showErrorMessage="1" prompt="Immettere la data dell'ultimo aggiornamento in questa cella" sqref="D6" xr:uid="{00000000-0002-0000-0200-000007000000}"/>
    <dataValidation allowBlank="1" showInputMessage="1" showErrorMessage="1" prompt="Immettere i numeri di telefono e fax della società in questa cella" sqref="B1:B2 C1" xr:uid="{00000000-0002-0000-0200-000008000000}"/>
    <dataValidation allowBlank="1" showInputMessage="1" showErrorMessage="1" prompt="Immettere le informazioni sui prezzi per volume in questa cella" sqref="A5:D5" xr:uid="{00000000-0002-0000-0200-000009000000}"/>
    <dataValidation allowBlank="1" showInputMessage="1" showErrorMessage="1" prompt="Immettere la data dell'ultimo aggiornamento nella cella a destra e i dettagli dei prodotti nella tabella sottostante" sqref="A6:C6" xr:uid="{00000000-0002-0000-0200-00000A000000}"/>
  </dataValidations>
  <hyperlinks>
    <hyperlink ref="D1" r:id="rId1" xr:uid="{00000000-0004-0000-0200-000000000000}"/>
  </hyperlinks>
  <printOptions horizontalCentered="1"/>
  <pageMargins left="0.4" right="0.4" top="0.4" bottom="0.5" header="0.3" footer="0.3"/>
  <pageSetup paperSize="9" fitToHeight="0" orientation="landscape" r:id="rId2"/>
  <headerFooter differentFirst="1">
    <oddFooter>Page &amp;P of &amp;N</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autoPageBreaks="0" fitToPage="1"/>
  </sheetPr>
  <dimension ref="A1:H84"/>
  <sheetViews>
    <sheetView showGridLines="0" zoomScale="77" zoomScaleNormal="77" workbookViewId="0">
      <selection activeCell="A3" sqref="A3:D4"/>
    </sheetView>
  </sheetViews>
  <sheetFormatPr baseColWidth="10" defaultColWidth="8.6640625" defaultRowHeight="30" customHeight="1"/>
  <cols>
    <col min="1" max="1" width="27.1640625" customWidth="1"/>
    <col min="2" max="2" width="16.1640625" customWidth="1"/>
    <col min="3" max="3" width="47" customWidth="1"/>
    <col min="4" max="4" width="23.6640625" customWidth="1"/>
  </cols>
  <sheetData>
    <row r="1" spans="1:4" ht="35" customHeight="1">
      <c r="A1" s="20" t="s">
        <v>4</v>
      </c>
      <c r="B1" s="63" t="s">
        <v>5</v>
      </c>
      <c r="C1" s="64" t="s">
        <v>6</v>
      </c>
      <c r="D1" s="65" t="s">
        <v>1</v>
      </c>
    </row>
    <row r="2" spans="1:4" ht="35" customHeight="1">
      <c r="A2" s="4"/>
      <c r="B2" s="2"/>
      <c r="C2" s="3"/>
    </row>
    <row r="3" spans="1:4" ht="36" customHeight="1">
      <c r="A3" s="127" t="s">
        <v>702</v>
      </c>
      <c r="B3" s="127"/>
      <c r="C3" s="127"/>
      <c r="D3" s="127"/>
    </row>
    <row r="4" spans="1:4" ht="15" customHeight="1">
      <c r="A4" s="127"/>
      <c r="B4" s="127"/>
      <c r="C4" s="127"/>
      <c r="D4" s="127"/>
    </row>
    <row r="5" spans="1:4" ht="15" customHeight="1">
      <c r="A5" s="128"/>
      <c r="B5" s="128"/>
      <c r="C5" s="128"/>
      <c r="D5" s="128"/>
    </row>
    <row r="6" spans="1:4" ht="15" customHeight="1">
      <c r="A6" s="129"/>
      <c r="B6" s="129"/>
      <c r="C6" s="129"/>
      <c r="D6" s="1"/>
    </row>
    <row r="7" spans="1:4" ht="24" customHeight="1">
      <c r="A7" s="32" t="s">
        <v>2</v>
      </c>
      <c r="B7" s="32" t="s">
        <v>20</v>
      </c>
      <c r="C7" s="32" t="s">
        <v>0</v>
      </c>
      <c r="D7" s="32" t="s">
        <v>3</v>
      </c>
    </row>
    <row r="8" spans="1:4" ht="42" customHeight="1">
      <c r="A8" s="12"/>
      <c r="B8" s="12"/>
      <c r="C8" s="18" t="s">
        <v>511</v>
      </c>
      <c r="D8" s="13"/>
    </row>
    <row r="9" spans="1:4" ht="25.5" customHeight="1">
      <c r="A9" s="8"/>
      <c r="B9" s="8"/>
      <c r="C9" s="17" t="s">
        <v>18</v>
      </c>
      <c r="D9" s="10"/>
    </row>
    <row r="10" spans="1:4" ht="180.75" customHeight="1">
      <c r="A10" s="49" t="s">
        <v>69</v>
      </c>
      <c r="B10" s="6" t="s">
        <v>121</v>
      </c>
      <c r="C10" s="5" t="str">
        <f>VLOOKUP(ListinoPrezziProdotti45[[#This Row],[CODICE ARTICOLO]],'LISTINO NEXTTEC'!A6:'LISTINO NEXTTEC'!C372,3,FALSE)</f>
        <v>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Alimentatore switching 1,7A. Alloggiamento per batteria 7Ah. Contenitore in ABS. Dimensioni (LxAxP) 230 x 330 x 70mm.</v>
      </c>
      <c r="D10" s="7">
        <f>VLOOKUP(ListinoPrezziProdotti45[[#This Row],[CODICE ARTICOLO]],'LISTINO NEXTTEC'!A11:'LISTINO NEXTTEC'!D375,4,FALSE)</f>
        <v>535</v>
      </c>
    </row>
    <row r="11" spans="1:4" s="29" customFormat="1" ht="180" customHeight="1">
      <c r="A11" s="49" t="s">
        <v>70</v>
      </c>
      <c r="B11" s="6" t="s">
        <v>121</v>
      </c>
      <c r="C11" s="5" t="str">
        <f>VLOOKUP(ListinoPrezziProdotti45[[#This Row],[CODICE ARTICOLO]],'LISTINO NEXTTEC'!A7:'LISTINO NEXTTEC'!C373,3,FALSE)</f>
        <v>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Armadio metallico e alimentatore potenziato. Alimentatore switching 4A. Alloggiamento per batteria 18Ah. Contenitore metallico. Dimensioni (LxAxP) 325 x 330 x 85mm.</v>
      </c>
      <c r="D11" s="7">
        <f>VLOOKUP(ListinoPrezziProdotti45[[#This Row],[CODICE ARTICOLO]],'LISTINO NEXTTEC'!A13:'LISTINO NEXTTEC'!D376,4,FALSE)</f>
        <v>572</v>
      </c>
    </row>
    <row r="12" spans="1:4" s="29" customFormat="1" ht="189.75" customHeight="1">
      <c r="A12" s="49" t="s">
        <v>123</v>
      </c>
      <c r="B12" s="6" t="s">
        <v>121</v>
      </c>
      <c r="C12" s="5" t="str">
        <f>VLOOKUP(ListinoPrezziProdotti45[[#This Row],[CODICE ARTICOLO]],'LISTINO NEXTTEC'!A8:'LISTINO NEXTTEC'!C374,3,FALSE)</f>
        <v>Alarm smart system. Centrale 8 ingressi specializzabili, espandibili fino a 120 di cui 64 ingressi Wireless attivabili con modulo radio opzionale. 8 ingressi tecnici di supervisione. Vettore di comunicazione integrato IP, gestione CLOUD tramite protocollo TCP/IP. Vettore di comunicazione OPZIONALE GSM-GPRS. Gestione CLOUD tramite vettore GPRS con protocollo TCP/IP. Armadio metallico e alimentatore potenziato. Alimentatore switching 6A. Alloggiamento per batteria 18Ah. Contenitore metallico. Dimensioni (LxAxP) 350 x 440 x 115mm.</v>
      </c>
      <c r="D12" s="7">
        <f>VLOOKUP(ListinoPrezziProdotti45[[#This Row],[CODICE ARTICOLO]],'LISTINO NEXTTEC'!A14:'LISTINO NEXTTEC'!D377,4,FALSE)</f>
        <v>813</v>
      </c>
    </row>
    <row r="13" spans="1:4" ht="40.5" customHeight="1">
      <c r="A13" s="8"/>
      <c r="B13" s="8"/>
      <c r="C13" s="11"/>
      <c r="D13" s="11"/>
    </row>
    <row r="14" spans="1:4" ht="93" customHeight="1">
      <c r="A14" s="49" t="s">
        <v>71</v>
      </c>
      <c r="B14" s="6" t="s">
        <v>160</v>
      </c>
      <c r="C14" s="5" t="str">
        <f>VLOOKUP(ListinoPrezziProdotti45[[#This Row],[CODICE ARTICOLO]],'LISTINO NEXTTEC'!A10:'LISTINO NEXTTEC'!C376,3,FALSE)</f>
        <v>Modulo combinatore telefonico GSM/GPRS. Gestione NEXTCLOUD integrata tramite vettore di comunicazione GPRS, protocollo TCP/IP. Protocolli di comunicazione vettore GSM: Fonia, DTMF, SMS. Montaggio: plug-in su scheda centrale LINK90 e SUPERLINK3</v>
      </c>
      <c r="D14" s="7">
        <f>VLOOKUP(ListinoPrezziProdotti45[[#This Row],[CODICE ARTICOLO]],'LISTINO NEXTTEC'!A16:'LISTINO NEXTTEC'!D379,4,FALSE)</f>
        <v>250</v>
      </c>
    </row>
    <row r="15" spans="1:4" ht="93" customHeight="1">
      <c r="A15" s="49" t="s">
        <v>21</v>
      </c>
      <c r="B15" s="6" t="s">
        <v>157</v>
      </c>
      <c r="C15" s="5" t="str">
        <f>VLOOKUP(ListinoPrezziProdotti45[[#This Row],[CODICE ARTICOLO]],'LISTINO NEXTTEC'!A11:'LISTINO NEXTTEC'!C377,3,FALSE)</f>
        <v>Antenna stilo per vettore di comunicazione GSM-GPRS. Fattore di guadagno 2dB. Montaggio esterno all’armadio. Staﬀa di fissaggio a muro. Lunghezza cavo 300cm.</v>
      </c>
      <c r="D15" s="7">
        <f>VLOOKUP(ListinoPrezziProdotti45[[#This Row],[CODICE ARTICOLO]],'LISTINO NEXTTEC'!A17:'LISTINO NEXTTEC'!D380,4,FALSE)</f>
        <v>52</v>
      </c>
    </row>
    <row r="16" spans="1:4" ht="93" customHeight="1">
      <c r="A16" s="49" t="s">
        <v>22</v>
      </c>
      <c r="B16" s="6" t="s">
        <v>157</v>
      </c>
      <c r="C16" s="5" t="str">
        <f>VLOOKUP(ListinoPrezziProdotti45[[#This Row],[CODICE ARTICOLO]],'LISTINO NEXTTEC'!A12:'LISTINO NEXTTEC'!C378,3,FALSE)</f>
        <v>Antenna stilo per vettore di comunicazione GSM-GPRS. Fattore di guadagno 5dB. Montaggio esterno all’armadio. Staﬀa di fissaggio a muro. Lunghezza cavo 500cm.</v>
      </c>
      <c r="D16" s="7">
        <f>VLOOKUP(ListinoPrezziProdotti45[[#This Row],[CODICE ARTICOLO]],'LISTINO NEXTTEC'!A18:'LISTINO NEXTTEC'!D381,4,FALSE)</f>
        <v>181</v>
      </c>
    </row>
    <row r="17" spans="1:4" ht="32.25" customHeight="1">
      <c r="A17" s="14"/>
      <c r="B17" s="15"/>
      <c r="C17" s="15"/>
      <c r="D17" s="15"/>
    </row>
    <row r="18" spans="1:4" ht="93" customHeight="1">
      <c r="A18" s="49" t="s">
        <v>23</v>
      </c>
      <c r="B18" s="6" t="s">
        <v>158</v>
      </c>
      <c r="C18" s="5" t="str">
        <f>VLOOKUP(ListinoPrezziProdotti45[[#This Row],[CODICE ARTICOLO]],'LISTINO NEXTTEC'!A14:'LISTINO NEXTTEC'!C380,3,FALSE)</f>
        <v xml:space="preserve">Scheda relè supplementare. 1 uscita relè contatti in scambio libero. Comando positivo o negativo. </v>
      </c>
      <c r="D18" s="7">
        <f>VLOOKUP(ListinoPrezziProdotti45[[#This Row],[CODICE ARTICOLO]],'LISTINO NEXTTEC'!A20:'LISTINO NEXTTEC'!D383,4,FALSE)</f>
        <v>19</v>
      </c>
    </row>
    <row r="19" spans="1:4" ht="93" customHeight="1">
      <c r="A19" s="49" t="s">
        <v>55</v>
      </c>
      <c r="B19" s="6" t="s">
        <v>158</v>
      </c>
      <c r="C19" s="5" t="str">
        <f>VLOOKUP(ListinoPrezziProdotti45[[#This Row],[CODICE ARTICOLO]],'LISTINO NEXTTEC'!A15:'LISTINO NEXTTEC'!C381,3,FALSE)</f>
        <v>Scheda relè supplementare. 2 uscite relè contatti in scambio libero. Comando indipendente positivo o negativo.</v>
      </c>
      <c r="D19" s="7">
        <f>VLOOKUP(ListinoPrezziProdotti45[[#This Row],[CODICE ARTICOLO]],'LISTINO NEXTTEC'!A21:'LISTINO NEXTTEC'!D384,4,FALSE)</f>
        <v>30</v>
      </c>
    </row>
    <row r="20" spans="1:4" ht="93" customHeight="1">
      <c r="A20" s="49" t="s">
        <v>56</v>
      </c>
      <c r="B20" s="6" t="s">
        <v>158</v>
      </c>
      <c r="C20" s="5" t="str">
        <f>VLOOKUP(ListinoPrezziProdotti45[[#This Row],[CODICE ARTICOLO]],'LISTINO NEXTTEC'!A16:'LISTINO NEXTTEC'!C382,3,FALSE)</f>
        <v>Scheda relè supplementare. 4 uscite relè contatti in scambio libero. Comando indipendente positivo o negativo.</v>
      </c>
      <c r="D20" s="7">
        <f>VLOOKUP(ListinoPrezziProdotti45[[#This Row],[CODICE ARTICOLO]],'LISTINO NEXTTEC'!A22:'LISTINO NEXTTEC'!D385,4,FALSE)</f>
        <v>40</v>
      </c>
    </row>
    <row r="21" spans="1:4" ht="22.5" customHeight="1">
      <c r="A21" s="14"/>
      <c r="B21" s="15"/>
      <c r="C21" s="15"/>
      <c r="D21" s="15"/>
    </row>
    <row r="22" spans="1:4" ht="93" customHeight="1">
      <c r="A22" s="49" t="s">
        <v>59</v>
      </c>
      <c r="B22" s="6" t="s">
        <v>206</v>
      </c>
      <c r="C22" s="5" t="str">
        <f>VLOOKUP(ListinoPrezziProdotti45[[#This Row],[CODICE ARTICOLO]],'LISTINO NEXTTEC'!A18:'LISTINO NEXTTEC'!C384,3,FALSE)</f>
        <v>Chiave elettromeccanica di emergenza per ON/OFF impianto</v>
      </c>
      <c r="D22" s="7">
        <f>VLOOKUP(ListinoPrezziProdotti45[[#This Row],[CODICE ARTICOLO]],'LISTINO NEXTTEC'!A24:'LISTINO NEXTTEC'!D387,4,FALSE)</f>
        <v>16</v>
      </c>
    </row>
    <row r="23" spans="1:4" ht="93" customHeight="1">
      <c r="A23" s="49" t="s">
        <v>60</v>
      </c>
      <c r="B23" s="6" t="s">
        <v>206</v>
      </c>
      <c r="C23" s="5" t="str">
        <f>VLOOKUP(ListinoPrezziProdotti45[[#This Row],[CODICE ARTICOLO]],'LISTINO NEXTTEC'!A19:'LISTINO NEXTTEC'!C385,3,FALSE)</f>
        <v>Protezione antistrappo per armadio centrale conforme EN 50131</v>
      </c>
      <c r="D23" s="7">
        <f>VLOOKUP(ListinoPrezziProdotti45[[#This Row],[CODICE ARTICOLO]],'LISTINO NEXTTEC'!A25:'LISTINO NEXTTEC'!D388,4,FALSE)</f>
        <v>16</v>
      </c>
    </row>
    <row r="24" spans="1:4" ht="93" customHeight="1">
      <c r="A24" s="49" t="s">
        <v>61</v>
      </c>
      <c r="B24" s="6" t="s">
        <v>206</v>
      </c>
      <c r="C24" s="5" t="str">
        <f>VLOOKUP(ListinoPrezziProdotti45[[#This Row],[CODICE ARTICOLO]],'LISTINO NEXTTEC'!A20:'LISTINO NEXTTEC'!C386,3,FALSE)</f>
        <v>Kit resistenze da 10K per bilanciamento ingressi centrale. Confezione 50pz.</v>
      </c>
      <c r="D24" s="7">
        <f>VLOOKUP(ListinoPrezziProdotti45[[#This Row],[CODICE ARTICOLO]],'LISTINO NEXTTEC'!A26:'LISTINO NEXTTEC'!D389,4,FALSE)</f>
        <v>6.5</v>
      </c>
    </row>
    <row r="25" spans="1:4" ht="25.5" customHeight="1">
      <c r="A25" s="14"/>
      <c r="B25" s="15"/>
      <c r="C25" s="17" t="s">
        <v>29</v>
      </c>
      <c r="D25" s="17"/>
    </row>
    <row r="26" spans="1:4" ht="120" customHeight="1">
      <c r="A26" s="49" t="s">
        <v>487</v>
      </c>
      <c r="B26" s="6" t="s">
        <v>133</v>
      </c>
      <c r="C26" s="5" t="str">
        <f>VLOOKUP(ListinoPrezziProdotti45[[#This Row],[CODICE ARTICOLO]],'LISTINO NEXTTEC'!A22:'LISTINO NEXTTEC'!C388,3,FALSE)</f>
        <v>Tastiera di gestione/programmazione. Organo di visualizzazione: display 2x16. 2 ingressi fisici liberamente associabili agli ingressi del Sistema. 3 uscite fisiche liberamente associabili alle uscite del Sistema. Con lettore chiave RFID integrato. Dimensioni (LxAxP) 132 x 122 x 35mm.</v>
      </c>
      <c r="D26" s="7">
        <f>VLOOKUP(ListinoPrezziProdotti45[[#This Row],[CODICE ARTICOLO]],'LISTINO NEXTTEC'!A28:'LISTINO NEXTTEC'!D391,4,FALSE)</f>
        <v>155</v>
      </c>
    </row>
    <row r="27" spans="1:4" ht="93" customHeight="1">
      <c r="A27" s="49" t="s">
        <v>488</v>
      </c>
      <c r="B27" s="6" t="s">
        <v>133</v>
      </c>
      <c r="C27" s="5" t="str">
        <f>VLOOKUP(ListinoPrezziProdotti45[[#This Row],[CODICE ARTICOLO]],'LISTINO NEXTTEC'!A23:'LISTINO NEXTTEC'!C389,3,FALSE)</f>
        <v>Tastiera di gestione/programmazione, stesse caratteristiche del modello NTS600.
Con lettore chiave RFID integrato. Altoparlante per avvisi vocali.</v>
      </c>
      <c r="D27" s="7">
        <f>VLOOKUP(ListinoPrezziProdotti45[[#This Row],[CODICE ARTICOLO]],'LISTINO NEXTTEC'!A32:'LISTINO NEXTTEC'!D392,4,FALSE)</f>
        <v>198</v>
      </c>
    </row>
    <row r="28" spans="1:4" ht="93" customHeight="1">
      <c r="A28" s="49" t="s">
        <v>237</v>
      </c>
      <c r="B28" s="6" t="s">
        <v>133</v>
      </c>
      <c r="C28" s="5" t="str">
        <f>VLOOKUP(ListinoPrezziProdotti45[[#This Row],[CODICE ARTICOLO]],'LISTINO NEXTTEC'!A24:'LISTINO NEXTTEC'!C390,3,FALSE)</f>
        <v>Tastiera touch screen di gestione/programmazione. Lettore chiave RFID integrato. Organo di visualizzazione display capacitivo 4,3”. Gestione di 5 scenari pre-configurati. Contenitore ABS. Colori bianco o nero. 132 x 95 x 20 mm.</v>
      </c>
      <c r="D28" s="7">
        <f>VLOOKUP(ListinoPrezziProdotti45[[#This Row],[CODICE ARTICOLO]],'LISTINO NEXTTEC'!A34:'LISTINO NEXTTEC'!D393,4,FALSE)</f>
        <v>300</v>
      </c>
    </row>
    <row r="29" spans="1:4" ht="25.5" customHeight="1">
      <c r="A29" s="14"/>
      <c r="B29" s="15"/>
      <c r="C29" s="17" t="s">
        <v>30</v>
      </c>
      <c r="D29" s="17"/>
    </row>
    <row r="30" spans="1:4" ht="93" customHeight="1">
      <c r="A30" s="49" t="s">
        <v>413</v>
      </c>
      <c r="B30" s="6" t="s">
        <v>175</v>
      </c>
      <c r="C30" s="5" t="str">
        <f>VLOOKUP(ListinoPrezziProdotti45[[#This Row],[CODICE ARTICOLO]],'LISTINO NEXTTEC'!A26:'LISTINO NEXTTEC'!C392,3,FALSE)</f>
        <v>Dispositivo di comando, lettore chiave RFID. Modulo compatibile con serie elettrica Ticino Magic. Contenitore ABS. Colori disponibili bianco o antracite.</v>
      </c>
      <c r="D30" s="7" t="e">
        <f>VLOOKUP(ListinoPrezziProdotti45[[#This Row],[CODICE ARTICOLO]],'LISTINO NEXTTEC'!#REF!:'LISTINO NEXTTEC'!D395,4,FALSE)</f>
        <v>#REF!</v>
      </c>
    </row>
    <row r="31" spans="1:4" ht="128.25" customHeight="1">
      <c r="A31" s="49" t="s">
        <v>65</v>
      </c>
      <c r="B31" s="6" t="s">
        <v>175</v>
      </c>
      <c r="C31" s="5" t="str">
        <f>VLOOKUP(ListinoPrezziProdotti45[[#This Row],[CODICE ARTICOLO]],'LISTINO NEXTTEC'!A27:'LISTINO NEXTTEC'!C393,3,FALSE)</f>
        <v>Core dispositivo di comando, lettore chiave RFID. Modulo con aggancio universale RJ45 compatibile con ogni serie elettrica tramite specifici adattatori. Contenitore ABS. Colore nero.
Al dispositivo di comando è necessario abbinare l’adattatore NAL600 (non in dotazione).</v>
      </c>
      <c r="D31" s="7">
        <f>VLOOKUP(ListinoPrezziProdotti45[[#This Row],[CODICE ARTICOLO]],'LISTINO NEXTTEC'!A36:'LISTINO NEXTTEC'!D396,4,FALSE)</f>
        <v>64</v>
      </c>
    </row>
    <row r="32" spans="1:4" ht="93" customHeight="1">
      <c r="A32" s="6" t="s">
        <v>25</v>
      </c>
      <c r="B32" s="6" t="s">
        <v>174</v>
      </c>
      <c r="C32" s="5" t="str">
        <f>VLOOKUP(ListinoPrezziProdotti45[[#This Row],[CODICE ARTICOLO]],'LISTINO NEXTTEC'!A28:'LISTINO NEXTTEC'!C394,3,FALSE)</f>
        <v>Adattatori RJ45 per dispositivo di comando lettore chiave RFID NLP600SL Adattatori disponibili per ogni serie elettrica</v>
      </c>
      <c r="D32" s="7" t="str">
        <f>VLOOKUP(ListinoPrezziProdotti45[[#This Row],[CODICE ARTICOLO]],'LISTINO NEXTTEC'!A40:'LISTINO NEXTTEC'!D397,4,FALSE)</f>
        <v xml:space="preserve">prezzo su richiesta  </v>
      </c>
    </row>
    <row r="33" spans="1:4" ht="93" customHeight="1">
      <c r="A33" s="49" t="s">
        <v>26</v>
      </c>
      <c r="B33" s="6" t="s">
        <v>150</v>
      </c>
      <c r="C33" s="5" t="str">
        <f>VLOOKUP(ListinoPrezziProdotti45[[#This Row],[CODICE ARTICOLO]],'LISTINO NEXTTEC'!A32:'LISTINO NEXTTEC'!C395,3,FALSE)</f>
        <v>Chiave elettronica RFID pre-codificata. Codice ad alta sicurezza non duplicabile</v>
      </c>
      <c r="D33" s="7">
        <f>VLOOKUP(ListinoPrezziProdotti45[[#This Row],[CODICE ARTICOLO]],'LISTINO NEXTTEC'!A41:'LISTINO NEXTTEC'!D398,4,FALSE)</f>
        <v>17</v>
      </c>
    </row>
    <row r="34" spans="1:4" ht="93" customHeight="1">
      <c r="A34" s="49" t="s">
        <v>605</v>
      </c>
      <c r="B34" s="6" t="s">
        <v>150</v>
      </c>
      <c r="C34" s="5" t="str">
        <f>VLOOKUP(ListinoPrezziProdotti45[[#This Row],[CODICE ARTICOLO]],'LISTINO NEXTTEC'!A34:'LISTINO NEXTTEC'!C396,3,FALSE)</f>
        <v>Confezione 10 pezzi. Chiave elettronica RFID pre-codificata. Codice ad alta sicurezza non duplicabile.</v>
      </c>
      <c r="D34" s="7">
        <f>VLOOKUP(ListinoPrezziProdotti45[[#This Row],[CODICE ARTICOLO]],'LISTINO NEXTTEC'!A42:'LISTINO NEXTTEC'!D399,4,FALSE)</f>
        <v>150</v>
      </c>
    </row>
    <row r="35" spans="1:4" ht="93" customHeight="1">
      <c r="A35" s="49" t="s">
        <v>27</v>
      </c>
      <c r="B35" s="6" t="s">
        <v>150</v>
      </c>
      <c r="C35" s="5" t="str">
        <f>VLOOKUP(ListinoPrezziProdotti45[[#This Row],[CODICE ARTICOLO]],'LISTINO NEXTTEC'!A35:'LISTINO NEXTTEC'!C397,3,FALSE)</f>
        <v>Chiave elettronica RFID pre-codificata. Codice ad alta sicurezza non duplicabile</v>
      </c>
      <c r="D35" s="7">
        <f>VLOOKUP(ListinoPrezziProdotti45[[#This Row],[CODICE ARTICOLO]],'LISTINO NEXTTEC'!A42:'LISTINO NEXTTEC'!D399,4,FALSE)</f>
        <v>13</v>
      </c>
    </row>
    <row r="36" spans="1:4" ht="93" customHeight="1">
      <c r="A36" s="49" t="s">
        <v>607</v>
      </c>
      <c r="B36" s="6" t="s">
        <v>150</v>
      </c>
      <c r="C36" s="5" t="e">
        <f>VLOOKUP(ListinoPrezziProdotti45[[#This Row],[CODICE ARTICOLO]],'LISTINO NEXTTEC'!#REF!:'LISTINO NEXTTEC'!C398,3,FALSE)</f>
        <v>#REF!</v>
      </c>
      <c r="D36" s="7">
        <f>VLOOKUP(ListinoPrezziProdotti45[[#This Row],[CODICE ARTICOLO]],'LISTINO NEXTTEC'!A46:'LISTINO NEXTTEC'!D400,4,FALSE)</f>
        <v>110</v>
      </c>
    </row>
    <row r="37" spans="1:4" ht="93" customHeight="1">
      <c r="A37" s="49" t="s">
        <v>28</v>
      </c>
      <c r="B37" s="40" t="s">
        <v>150</v>
      </c>
      <c r="C37" s="5" t="str">
        <f>VLOOKUP(ListinoPrezziProdotti45[[#This Row],[CODICE ARTICOLO]],'LISTINO NEXTTEC'!A36:'LISTINO NEXTTEC'!C399,3,FALSE)</f>
        <v>Badge elettronico RFID pre-codificato. Codice ad alta sicurezza non duplicabile</v>
      </c>
      <c r="D37" s="7">
        <f>VLOOKUP(ListinoPrezziProdotti45[[#This Row],[CODICE ARTICOLO]],'LISTINO NEXTTEC'!A46:'LISTINO NEXTTEC'!D400,4,FALSE)</f>
        <v>19</v>
      </c>
    </row>
    <row r="38" spans="1:4" ht="25.5" customHeight="1">
      <c r="A38" s="14"/>
      <c r="B38" s="15"/>
      <c r="C38" s="17" t="s">
        <v>66</v>
      </c>
      <c r="D38" s="17"/>
    </row>
    <row r="39" spans="1:4" ht="189.75" customHeight="1">
      <c r="A39" s="49" t="s">
        <v>570</v>
      </c>
      <c r="B39" s="6" t="s">
        <v>158</v>
      </c>
      <c r="C39" s="5" t="str">
        <f>VLOOKUP(ListinoPrezziProdotti45[[#This Row],[CODICE ARTICOLO]],'LISTINO NEXTTEC'!A41:'LISTINO NEXTTEC'!C401,3,FALSE)</f>
        <v>Gruppo di alimentazione supplementare con scheda espansione ingressi, collegamento seriale per SUPERLINK120.
8 ingressi per rivelatori convenzionali. Cablaggio NC o doppio bilanciamento. Specializzabili come Furto, Chiave, Rapina, 24H. Filtro ingresso programmabile per rivelatori inerziali e contaimpulsi. 5 uscite liberamente programmabili. Alimentatore switching 4A. Alloggiamento per batteria 18Ah. Contenitore metallico. Dimensioni (LxAxP) 325 x 330 x 85mm.</v>
      </c>
      <c r="D39" s="7">
        <f>VLOOKUP(ListinoPrezziProdotti45[[#This Row],[CODICE ARTICOLO]],'LISTINO NEXTTEC'!A48:'LISTINO NEXTTEC'!D402,4,FALSE)</f>
        <v>360</v>
      </c>
    </row>
    <row r="40" spans="1:4" ht="189.75" customHeight="1">
      <c r="A40" s="49" t="s">
        <v>569</v>
      </c>
      <c r="B40" s="6" t="s">
        <v>158</v>
      </c>
      <c r="C40" s="5" t="str">
        <f>VLOOKUP(ListinoPrezziProdotti45[[#This Row],[CODICE ARTICOLO]],'LISTINO NEXTTEC'!A42:'LISTINO NEXTTEC'!C402,3,FALSE)</f>
        <v>Gruppo di alimentazione supplementare con scheda espansione ingressi, collegamento seriale per SUPERLINK120 e LINK80
8 ingressi per rivelatori convenzionali. Cablaggio NC o doppio bilanciamento. Specializzabili come Furto, Chiave, Rapina, 24H. Filtro ingresso programmabile per rivelatori inerziali e contaimpulsi. 5 uscite liberamente programmabili. Alimentatore switching 1,7A. Contenitore in ABS.
Dimensioni (LxAxP) 230 x 330 x 70mm.</v>
      </c>
      <c r="D40" s="7">
        <f>VLOOKUP(ListinoPrezziProdotti45[[#This Row],[CODICE ARTICOLO]],'LISTINO NEXTTEC'!A49:'LISTINO NEXTTEC'!D403,4,FALSE)</f>
        <v>289</v>
      </c>
    </row>
    <row r="41" spans="1:4" ht="156.75" customHeight="1">
      <c r="A41" s="49" t="s">
        <v>632</v>
      </c>
      <c r="B41" s="6" t="s">
        <v>158</v>
      </c>
      <c r="C41" s="5" t="str">
        <f>VLOOKUP(ListinoPrezziProdotti45[[#This Row],[CODICE ARTICOLO]],'LISTINO NEXTTEC'!A46:'LISTINO NEXTTEC'!C403,3,FALSE)</f>
        <v>Scheda seriale espansione ingressi. 8 ingressi per rilevatori convenzionali.
Cablaggio NC o doppio bilanciamento. Specializzabili come Furto, Chiave, Rapina, 24H. Filtro ingresso
programmabile per rilevatori inerziali e contaimpulsi. 3 ingressi Tecnici. 5 uscite programmabili.
Possibilità di alloggiare MODRTX per utilizzo della versione radio.</v>
      </c>
      <c r="D41" s="7">
        <f>VLOOKUP(ListinoPrezziProdotti45[[#This Row],[CODICE ARTICOLO]],'LISTINO NEXTTEC'!A51:'LISTINO NEXTTEC'!D405,4,FALSE)</f>
        <v>115</v>
      </c>
    </row>
    <row r="42" spans="1:4" ht="156.75" customHeight="1">
      <c r="A42" s="49" t="s">
        <v>629</v>
      </c>
      <c r="B42" s="6" t="s">
        <v>158</v>
      </c>
      <c r="C42" s="5" t="str">
        <f>VLOOKUP(ListinoPrezziProdotti45[[#This Row],[CODICE ARTICOLO]],'LISTINO NEXTTEC'!A47:'LISTINO NEXTTEC'!C404,3,FALSE)</f>
        <v>Modulo seriale espansione ingressi. Contenitore super compatto con aggancio per barra DIN.
8 ingressi per rivelatori convenzionali. Cablaggio NC o doppio bilanciamento (con resistenza da 1K o 10K).  Specializzabili come Furto, Chiave, Rapina, 24H. Filtro ingresso programmabile per rivelatori inerziali e contaimpulsi.
1 uscita liberamente programmabile. Dimensioni (LxAxP) 55 x 90 x 33mm.</v>
      </c>
      <c r="D42" s="7">
        <f>VLOOKUP(ListinoPrezziProdotti45[[#This Row],[CODICE ARTICOLO]],'LISTINO NEXTTEC'!A52:'LISTINO NEXTTEC'!D406,4,FALSE)</f>
        <v>120</v>
      </c>
    </row>
    <row r="43" spans="1:4" ht="156.75" customHeight="1">
      <c r="A43" s="49" t="s">
        <v>630</v>
      </c>
      <c r="B43" s="6" t="s">
        <v>158</v>
      </c>
      <c r="C43" s="5" t="str">
        <f>VLOOKUP(ListinoPrezziProdotti45[[#This Row],[CODICE ARTICOLO]],'LISTINO NEXTTEC'!A48:'LISTINO NEXTTEC'!C405,3,FALSE)</f>
        <v>Scheda seriale espansione ingressi. 8 ingressi per rilevatori convenzionali. Cablaggio NC o doppio
bilanciamento. Specializzabili come Furto, Chiave, Rapina, 24H. Filtro ingresso programmabile per
rilevatori inerziali e contaimpulsi. Gestione di 2 livelli di bilanciamento (10K/1K).
1 uscita liberamente programmabile. Dimensioni (LxA) 50 x 88mm.</v>
      </c>
      <c r="D43" s="7">
        <f>VLOOKUP(ListinoPrezziProdotti45[[#This Row],[CODICE ARTICOLO]],'LISTINO NEXTTEC'!A53:'LISTINO NEXTTEC'!D407,4,FALSE)</f>
        <v>100</v>
      </c>
    </row>
    <row r="44" spans="1:4" ht="93" customHeight="1">
      <c r="A44" s="49" t="s">
        <v>595</v>
      </c>
      <c r="B44" s="6" t="s">
        <v>158</v>
      </c>
      <c r="C44" s="5" t="str">
        <f>VLOOKUP(ListinoPrezziProdotti45[[#This Row],[CODICE ARTICOLO]],'LISTINO NEXTTEC'!A47:'LISTINO NEXTTEC'!C404,3,FALSE)</f>
        <v>Modulo seriale espansione uscite. Contenitore super compatto con aggancio per barra DIN. 5 uscite liberamente programmabile. Ingresso di protezione 24H.
Dimensioni (LxAxP) 55 x 90 x 33mm.</v>
      </c>
      <c r="D44" s="7">
        <f>VLOOKUP(ListinoPrezziProdotti45[[#This Row],[CODICE ARTICOLO]],'LISTINO NEXTTEC'!A52:'LISTINO NEXTTEC'!D406,4,FALSE)</f>
        <v>75</v>
      </c>
    </row>
    <row r="45" spans="1:4" ht="93" customHeight="1">
      <c r="A45" s="49" t="s">
        <v>61</v>
      </c>
      <c r="B45" s="6" t="s">
        <v>206</v>
      </c>
      <c r="C45" s="5" t="str">
        <f>VLOOKUP(ListinoPrezziProdotti45[[#This Row],[CODICE ARTICOLO]],'LISTINO NEXTTEC'!A48:'LISTINO NEXTTEC'!C405,3,FALSE)</f>
        <v>Kit resistenze da 10K per bilanciamento ingressi centrale. Confezione 50pz.</v>
      </c>
      <c r="D45" s="7">
        <f>VLOOKUP(ListinoPrezziProdotti45[[#This Row],[CODICE ARTICOLO]],'LISTINO NEXTTEC'!A53:'LISTINO NEXTTEC'!D407,4,FALSE)</f>
        <v>6.5</v>
      </c>
    </row>
    <row r="46" spans="1:4" ht="25.5" customHeight="1">
      <c r="A46" s="17"/>
      <c r="B46" s="19"/>
      <c r="C46" s="17" t="s">
        <v>31</v>
      </c>
      <c r="D46" s="17"/>
    </row>
    <row r="47" spans="1:4" ht="135.75" customHeight="1">
      <c r="A47" s="49" t="s">
        <v>517</v>
      </c>
      <c r="B47" s="37" t="s">
        <v>158</v>
      </c>
      <c r="C47" s="5" t="str">
        <f>VLOOKUP(ListinoPrezziProdotti45[[#This Row],[CODICE ARTICOLO]],'LISTINO NEXTTEC'!A50:'LISTINO NEXTTEC'!C407,3,FALSE)</f>
        <v>Modulo seriale BUS 485 DOMOTICA TAPPARELLE o LUCI. Controllo da locale o remoto. 2 ingressi per rilevatori convenzionali. NC /VELOCE . Filtro ingresso programmabile per rilevatori inerziali e contaimpulsi. 2 ingressi per pulsanti locali di Salita e Discesa programmabile uomo presente o temporizata, 2 uscite rele 10A 230V con protezione  per pilotare direttamente motori tapparelle o luci  con interblocco o senza  . Dimensioni (LxAxP) 70 x 90 x 33mm.</v>
      </c>
      <c r="D47" s="7">
        <f>VLOOKUP(ListinoPrezziProdotti45[[#This Row],[CODICE ARTICOLO]],'LISTINO NEXTTEC'!A55:'LISTINO NEXTTEC'!D409,4,FALSE)</f>
        <v>140</v>
      </c>
    </row>
    <row r="48" spans="1:4" ht="93" customHeight="1">
      <c r="A48" s="49" t="s">
        <v>32</v>
      </c>
      <c r="B48" s="6" t="s">
        <v>158</v>
      </c>
      <c r="C48" s="5" t="str">
        <f>VLOOKUP(ListinoPrezziProdotti45[[#This Row],[CODICE ARTICOLO]],'LISTINO NEXTTEC'!A51:'LISTINO NEXTTEC'!C408,3,FALSE)</f>
        <v>Modulo attuatore per utenze elettriche 230V AC.  Dotato di 2 ingressi di comando indipendenti per 2 uscite di attuazione relè con scambio libero. Contenitore super compatto con aggancio per barra DIN. Dimensioni (LxAxP) 55 x 90 x 33mm.</v>
      </c>
      <c r="D48" s="7">
        <f>VLOOKUP(ListinoPrezziProdotti45[[#This Row],[CODICE ARTICOLO]],'LISTINO NEXTTEC'!A56:'LISTINO NEXTTEC'!D410,4,FALSE)</f>
        <v>64</v>
      </c>
    </row>
    <row r="49" spans="1:8" ht="123" customHeight="1">
      <c r="A49" s="49" t="s">
        <v>33</v>
      </c>
      <c r="B49" s="6" t="s">
        <v>158</v>
      </c>
      <c r="C49" s="5" t="str">
        <f>VLOOKUP(ListinoPrezziProdotti45[[#This Row],[CODICE ARTICOLO]],'LISTINO NEXTTEC'!A52:'LISTINO NEXTTEC'!C409,3,FALSE)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49" s="7">
        <f>VLOOKUP(ListinoPrezziProdotti45[[#This Row],[CODICE ARTICOLO]],'LISTINO NEXTTEC'!A57:'LISTINO NEXTTEC'!D411,4,FALSE)</f>
        <v>150</v>
      </c>
      <c r="H49" s="30"/>
    </row>
    <row r="50" spans="1:8" ht="25.5" customHeight="1">
      <c r="A50" s="26"/>
      <c r="B50" s="28"/>
      <c r="C50" s="31" t="s">
        <v>36</v>
      </c>
      <c r="D50" s="31"/>
    </row>
    <row r="51" spans="1:8" ht="84" customHeight="1">
      <c r="A51" s="49" t="s">
        <v>41</v>
      </c>
      <c r="B51" s="6" t="s">
        <v>158</v>
      </c>
      <c r="C51" s="5" t="str">
        <f>VLOOKUP(ListinoPrezziProdotti45[[#This Row],[CODICE ARTICOLO]],'LISTINO NEXTTEC'!A54:'LISTINO NEXTTEC'!C411,3,FALSE)</f>
        <v>Modulo di espansione wireless, radio bidirezionale. Montaggio plug-in su scheda centrale. Per gli allestimenti in armadio metallico è necessario abbinare una antenna a stilo ANT 433.</v>
      </c>
      <c r="D51" s="7">
        <f>VLOOKUP(ListinoPrezziProdotti45[[#This Row],[CODICE ARTICOLO]],'LISTINO NEXTTEC'!A59:'LISTINO NEXTTEC'!D413,4,FALSE)</f>
        <v>150</v>
      </c>
    </row>
    <row r="52" spans="1:8" ht="61.5" customHeight="1">
      <c r="A52" s="49" t="s">
        <v>467</v>
      </c>
      <c r="B52" s="6" t="s">
        <v>158</v>
      </c>
      <c r="C52" s="5" t="str">
        <f>VLOOKUP(ListinoPrezziProdotti45[[#This Row],[CODICE ARTICOLO]],'LISTINO NEXTTEC'!A55:'LISTINO NEXTTEC'!C412,3,FALSE)</f>
        <v xml:space="preserve">Modulo ad innesto Wi-fi per centrale SUPERLINK con case in lamiera </v>
      </c>
      <c r="D52" s="7">
        <f>VLOOKUP(ListinoPrezziProdotti45[[#This Row],[CODICE ARTICOLO]],'LISTINO NEXTTEC'!A60:'LISTINO NEXTTEC'!D414,4,FALSE)</f>
        <v>140</v>
      </c>
    </row>
    <row r="53" spans="1:8" ht="65.25" customHeight="1">
      <c r="A53" s="49" t="s">
        <v>468</v>
      </c>
      <c r="B53" s="6" t="s">
        <v>158</v>
      </c>
      <c r="C53" s="5" t="str">
        <f>VLOOKUP(ListinoPrezziProdotti45[[#This Row],[CODICE ARTICOLO]],'LISTINO NEXTTEC'!A56:'LISTINO NEXTTEC'!C413,3,FALSE)</f>
        <v>Modulo ad innesto Wi-fi per centrale SUPERLINK con case in plastica</v>
      </c>
      <c r="D53" s="7">
        <f>VLOOKUP(ListinoPrezziProdotti45[[#This Row],[CODICE ARTICOLO]],'LISTINO NEXTTEC'!A61:'LISTINO NEXTTEC'!D415,4,FALSE)</f>
        <v>110</v>
      </c>
    </row>
    <row r="54" spans="1:8" ht="30.75" customHeight="1">
      <c r="A54" s="22"/>
      <c r="B54" s="27"/>
      <c r="C54" s="27"/>
      <c r="D54" s="27"/>
      <c r="F54" s="29"/>
    </row>
    <row r="55" spans="1:8" ht="114.75" customHeight="1">
      <c r="A55" s="57" t="s">
        <v>37</v>
      </c>
      <c r="B55" s="6" t="s">
        <v>157</v>
      </c>
      <c r="C55" s="5" t="str">
        <f>VLOOKUP(ListinoPrezziProdotti45[[#This Row],[CODICE ARTICOLO]],'LISTINO NEXTTEC'!A58:'LISTINO NEXTTEC'!C415,3,FALSE)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55" s="7">
        <f>VLOOKUP(ListinoPrezziProdotti45[[#This Row],[CODICE ARTICOLO]],'LISTINO NEXTTEC'!A63:'LISTINO NEXTTEC'!D417,4,FALSE)</f>
        <v>22</v>
      </c>
    </row>
    <row r="56" spans="1:8" ht="118.5" customHeight="1">
      <c r="A56" s="58" t="s">
        <v>38</v>
      </c>
      <c r="B56" s="6" t="s">
        <v>157</v>
      </c>
      <c r="C56" s="5" t="str">
        <f>VLOOKUP(ListinoPrezziProdotti45[[#This Row],[CODICE ARTICOLO]],'LISTINO NEXTTEC'!A59:'LISTINO NEXTTEC'!C416,3,FALSE)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56" s="7">
        <f>VLOOKUP(ListinoPrezziProdotti45[[#This Row],[CODICE ARTICOLO]],'LISTINO NEXTTEC'!A64:'LISTINO NEXTTEC'!D418,4,FALSE)</f>
        <v>27</v>
      </c>
    </row>
    <row r="57" spans="1:8" ht="25.5" customHeight="1">
      <c r="A57" s="33"/>
      <c r="B57" s="23"/>
      <c r="C57" s="34" t="s">
        <v>39</v>
      </c>
      <c r="D57" s="34"/>
    </row>
    <row r="58" spans="1:8" ht="91.5" customHeight="1">
      <c r="A58" s="49" t="s">
        <v>239</v>
      </c>
      <c r="B58" s="6" t="s">
        <v>176</v>
      </c>
      <c r="C58" s="5" t="str">
        <f>VLOOKUP(ListinoPrezziProdotti45[[#This Row],[CODICE ARTICOLO]],'LISTINO NEXTTEC'!A61:'LISTINO NEXTTEC'!C418,3,FALSE)</f>
        <v>Radiocomando monodirezionale. 4 canali o 8 canali utilizzando i tasti doppia funzione. Il
radiocomando può gestire: Programmi, Ingressi e uscite. Batteria Alcalina NRBCR2032 a corredo.
Colori bianco o antracite.</v>
      </c>
      <c r="D58" s="7">
        <f>VLOOKUP(ListinoPrezziProdotti45[[#This Row],[CODICE ARTICOLO]],'LISTINO NEXTTEC'!A66:'LISTINO NEXTTEC'!D420,4,FALSE)</f>
        <v>70</v>
      </c>
    </row>
    <row r="59" spans="1:8" ht="91.5" customHeight="1">
      <c r="A59" s="49" t="s">
        <v>240</v>
      </c>
      <c r="B59" s="6" t="s">
        <v>176</v>
      </c>
      <c r="C59" s="5" t="str">
        <f>VLOOKUP(ListinoPrezziProdotti45[[#This Row],[CODICE ARTICOLO]],'LISTINO NEXTTEC'!A62:'LISTINO NEXTTEC'!C419,3,FALSE)</f>
        <v>Radiocomando bidirezionale. 3 canali. tasto di interrogazione stato comandi.
Il radiocomando può gestire: Programmi, Ingressi e uscite.
Batteria Litio NRBCR2032 a corredo. Colori bianco o antracite.</v>
      </c>
      <c r="D59" s="7">
        <f>VLOOKUP(ListinoPrezziProdotti45[[#This Row],[CODICE ARTICOLO]],'LISTINO NEXTTEC'!A67:'LISTINO NEXTTEC'!D421,4,FALSE)</f>
        <v>88</v>
      </c>
    </row>
    <row r="60" spans="1:8" ht="91.5" customHeight="1">
      <c r="A60" s="49" t="s">
        <v>494</v>
      </c>
      <c r="B60" s="6" t="s">
        <v>133</v>
      </c>
      <c r="C60" s="5" t="str">
        <f>VLOOKUP(ListinoPrezziProdotti45[[#This Row],[CODICE ARTICOLO]],'LISTINO NEXTTEC'!A63:'LISTINO NEXTTEC'!C420,3,FALSE)</f>
        <v>Tastiera di gestione radio bidirezionale. Organi di visualizzazione: Leds. Due batterie Litio NRB036 a corredo. Contenitore ABS. Colori disponibili bianco o antracite. Dimensioni (LxAxP) 132 x 122 x 35mm.</v>
      </c>
      <c r="D60" s="7">
        <f>VLOOKUP(ListinoPrezziProdotti45[[#This Row],[CODICE ARTICOLO]],'LISTINO NEXTTEC'!A68:'LISTINO NEXTTEC'!D422,4,FALSE)</f>
        <v>200</v>
      </c>
    </row>
    <row r="61" spans="1:8" ht="25.5" customHeight="1">
      <c r="A61" s="26"/>
      <c r="B61" s="27"/>
      <c r="C61" s="31" t="s">
        <v>40</v>
      </c>
      <c r="D61" s="31"/>
    </row>
    <row r="62" spans="1:8" ht="104.25" customHeight="1">
      <c r="A62" s="49" t="s">
        <v>625</v>
      </c>
      <c r="B62" s="6" t="s">
        <v>377</v>
      </c>
      <c r="C62" s="5" t="str">
        <f>VLOOKUP(ListinoPrezziProdotti45[[#This Row],[CODICE ARTICOLO]],'LISTINO NEXTTEC'!A65:'LISTINO NEXTTEC'!C422,3,FALSE)</f>
        <v>Rivelatore contatto magnetico radio. Contatto magnetico interno, 1 ingressi per dispositivi esterni contatto magnetico e/o contaimpulsi. Singolo o doppio codice di allarme.
Batteria Litio NRB036 a corredo. Colori bianco o marrone.</v>
      </c>
      <c r="D62" s="7">
        <f>VLOOKUP(ListinoPrezziProdotti45[[#This Row],[CODICE ARTICOLO]],'LISTINO NEXTTEC'!A69:'LISTINO NEXTTEC'!D423,4,FALSE)</f>
        <v>70</v>
      </c>
    </row>
    <row r="63" spans="1:8" ht="104.25" customHeight="1">
      <c r="A63" s="49" t="s">
        <v>399</v>
      </c>
      <c r="B63" s="6" t="s">
        <v>377</v>
      </c>
      <c r="C63" s="5" t="str">
        <f>VLOOKUP(ListinoPrezziProdotti45[[#This Row],[CODICE ARTICOLO]],'LISTINO NEXTTEC'!A66:'LISTINO NEXTTEC'!C423,3,FALSE)</f>
        <v>Rivelatore contatto magnetico radio. Contatto magnetico interno, 2 ingressi per dispositivi esterni contatto magnetico e/o contaimpulsi. Singolo o doppio codice di allarme.
Batteria Litio NRB036 a corredo. Colori bianco o marrone.</v>
      </c>
      <c r="D63" s="7">
        <f>VLOOKUP(ListinoPrezziProdotti45[[#This Row],[CODICE ARTICOLO]],'LISTINO NEXTTEC'!A70:'LISTINO NEXTTEC'!D424,4,FALSE)</f>
        <v>88</v>
      </c>
    </row>
    <row r="64" spans="1:8" ht="91.5" customHeight="1">
      <c r="A64" s="49" t="s">
        <v>400</v>
      </c>
      <c r="B64" s="6" t="s">
        <v>377</v>
      </c>
      <c r="C64" s="5" t="str">
        <f>VLOOKUP(ListinoPrezziProdotti45[[#This Row],[CODICE ARTICOLO]],'LISTINO NEXTTEC'!A67:'LISTINO NEXTTEC'!C424,3,FALSE)</f>
        <v>Rivelatore contatto magnetico, radio. Contatto magnetico interno, più rivelatore inerziale integrato, 2 ingressi per dispositivi esterni contatto magnetico e/o contaimpulsi. Singolo o doppio codice di allarme. Batteria Litio NRB036 a corredo. Colori bianco o marrone.</v>
      </c>
      <c r="D64" s="7">
        <f>VLOOKUP(ListinoPrezziProdotti45[[#This Row],[CODICE ARTICOLO]],'LISTINO NEXTTEC'!A71:'LISTINO NEXTTEC'!D425,4,FALSE)</f>
        <v>99</v>
      </c>
    </row>
    <row r="65" spans="1:4" ht="91.5" customHeight="1">
      <c r="A65" s="49" t="s">
        <v>508</v>
      </c>
      <c r="B65" s="6" t="s">
        <v>377</v>
      </c>
      <c r="C65" s="5" t="str">
        <f>VLOOKUP(ListinoPrezziProdotti45[[#This Row],[CODICE ARTICOLO]],'LISTINO NEXTTEC'!A68:'LISTINO NEXTTEC'!C425,3,FALSE)</f>
        <v>Rivelatore contatto magnetico radio. Contatto magnetico interno, 2 ingressi per dispositivi esterni contatto magnetico e/o contaimpulsi. Singolo o doppio codice di allarme.Batteria Litio NRB036 a corredo. Colori bianco o marrone.</v>
      </c>
      <c r="D65" s="7">
        <f>VLOOKUP(ListinoPrezziProdotti45[[#This Row],[CODICE ARTICOLO]],'LISTINO NEXTTEC'!A72:'LISTINO NEXTTEC'!D426,4,FALSE)</f>
        <v>88</v>
      </c>
    </row>
    <row r="66" spans="1:4" ht="91.5" customHeight="1">
      <c r="A66" s="49" t="s">
        <v>507</v>
      </c>
      <c r="B66" s="6" t="s">
        <v>377</v>
      </c>
      <c r="C66" s="5" t="str">
        <f>VLOOKUP(ListinoPrezziProdotti45[[#This Row],[CODICE ARTICOLO]],'LISTINO NEXTTEC'!A69:'LISTINO NEXTTEC'!C426,3,FALSE)</f>
        <v>Rilevatore contatto magnetico radio. Contatto magnetico interno, 2 ingressi per dispositivi esterni contatto magnetico e/o contaimpulsi. Singolo o doppio codice di allarme.
Batteria Litio NRB036 a corredo. Colori bianco o marrone.</v>
      </c>
      <c r="D66" s="7">
        <f>VLOOKUP(ListinoPrezziProdotti45[[#This Row],[CODICE ARTICOLO]],'LISTINO NEXTTEC'!A73:'LISTINO NEXTTEC'!D427,4,FALSE)</f>
        <v>99</v>
      </c>
    </row>
    <row r="67" spans="1:4" ht="91.5" customHeight="1">
      <c r="A67" s="49" t="s">
        <v>43</v>
      </c>
      <c r="B67" s="6" t="s">
        <v>219</v>
      </c>
      <c r="C67" s="5" t="str">
        <f>VLOOKUP(ListinoPrezziProdotti45[[#This Row],[CODICE ARTICOLO]],'LISTINO NEXTTEC'!A70:'LISTINO NEXTTEC'!C427,3,FALSE)</f>
        <v>Rivelatore radio. Infrarosso passivo per la protezione volumetrica di interni. Zone sensibili 18 su 4 piani. Portata 12m. Snodo in dotazione.
Batteria Litio NRB036_14500 a corredo. Colore bianco.</v>
      </c>
      <c r="D67" s="7">
        <f>VLOOKUP(ListinoPrezziProdotti45[[#This Row],[CODICE ARTICOLO]],'LISTINO NEXTTEC'!A74:'LISTINO NEXTTEC'!D428,4,FALSE)</f>
        <v>115</v>
      </c>
    </row>
    <row r="68" spans="1:4" ht="115.5" customHeight="1">
      <c r="A68" s="49" t="s">
        <v>44</v>
      </c>
      <c r="B68" s="6" t="s">
        <v>219</v>
      </c>
      <c r="C68" s="5" t="str">
        <f>VLOOKUP(ListinoPrezziProdotti45[[#This Row],[CODICE ARTICOLO]],'LISTINO NEXTTEC'!A71:'LISTINO NEXTTEC'!C428,3,FALSE)</f>
        <v>Rivelatore radio. Doppia tecnologia infrarosso passivo più microonda, per protezione volumetrica di interni. Logica di rivelazione AND. Zone sensibili infrarosso 18 su 4 piani. Portata 12m.
Snodo in dotazione. Batteria Litio NRB036_14500 a corredo. Colore bianco.</v>
      </c>
      <c r="D68" s="7">
        <f>VLOOKUP(ListinoPrezziProdotti45[[#This Row],[CODICE ARTICOLO]],'LISTINO NEXTTEC'!A75:'LISTINO NEXTTEC'!D429,4,FALSE)</f>
        <v>180</v>
      </c>
    </row>
    <row r="69" spans="1:4" ht="91.5" customHeight="1">
      <c r="A69" s="49" t="s">
        <v>244</v>
      </c>
      <c r="B69" s="6" t="s">
        <v>219</v>
      </c>
      <c r="C69" s="5" t="str">
        <f>VLOOKUP(ListinoPrezziProdotti45[[#This Row],[CODICE ARTICOLO]],'LISTINO NEXTTEC'!A72:'LISTINO NEXTTEC'!C429,3,FALSE)</f>
        <v>Rivelatore radio. Doppia tecnologia infrarosso passivo più microonda, per protezione perimetrica di interni. Adatto per la protezione di porte e finestre. Logica di rivelazione AND. Portata 3m.
Batteria Litio NRB28 a corredo. Colori bianco o marrone.</v>
      </c>
      <c r="D69" s="7">
        <f>VLOOKUP(ListinoPrezziProdotti45[[#This Row],[CODICE ARTICOLO]],'LISTINO NEXTTEC'!A76:'LISTINO NEXTTEC'!D430,4,FALSE)</f>
        <v>150</v>
      </c>
    </row>
    <row r="70" spans="1:4" ht="25.5" customHeight="1">
      <c r="A70" s="22"/>
      <c r="B70" s="23"/>
      <c r="C70" s="35" t="s">
        <v>49</v>
      </c>
      <c r="D70" s="35"/>
    </row>
    <row r="71" spans="1:4" ht="120.75" customHeight="1">
      <c r="A71" s="49" t="s">
        <v>47</v>
      </c>
      <c r="B71" s="6" t="s">
        <v>219</v>
      </c>
      <c r="C71" s="5" t="str">
        <f>VLOOKUP(ListinoPrezziProdotti45[[#This Row],[CODICE ARTICOLO]],'LISTINO NEXTTEC'!A74:'LISTINO NEXTTEC'!C431,3,FALSE)</f>
        <v>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v>
      </c>
      <c r="D71" s="7">
        <f>VLOOKUP(ListinoPrezziProdotti45[[#This Row],[CODICE ARTICOLO]],'LISTINO NEXTTEC'!A78:'LISTINO NEXTTEC'!D432,4,FALSE)</f>
        <v>295</v>
      </c>
    </row>
    <row r="72" spans="1:4" ht="25.5" customHeight="1">
      <c r="A72" s="22"/>
      <c r="B72" s="23"/>
      <c r="C72" s="34" t="s">
        <v>48</v>
      </c>
      <c r="D72" s="34"/>
    </row>
    <row r="73" spans="1:4" ht="126.75" customHeight="1">
      <c r="A73" s="58" t="s">
        <v>591</v>
      </c>
      <c r="B73" s="6" t="s">
        <v>140</v>
      </c>
      <c r="C73" s="5" t="str">
        <f>VLOOKUP(ListinoPrezziProdotti45[[#This Row],[CODICE ARTICOLO]],'LISTINO NEXTTEC'!A76:'LISTINO NEXTTEC'!C433,3,FALSE)</f>
        <v>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v>
      </c>
      <c r="D73" s="7">
        <f>VLOOKUP(ListinoPrezziProdotti45[[#This Row],[CODICE ARTICOLO]],'LISTINO NEXTTEC'!A83:'LISTINO NEXTTEC'!D435,4,FALSE)</f>
        <v>295</v>
      </c>
    </row>
    <row r="74" spans="1:4" ht="120" customHeight="1">
      <c r="A74" s="58" t="s">
        <v>593</v>
      </c>
      <c r="B74" s="6" t="s">
        <v>140</v>
      </c>
      <c r="C74" s="5" t="str">
        <f>VLOOKUP(ListinoPrezziProdotti45[[#This Row],[CODICE ARTICOLO]],'LISTINO NEXTTEC'!A77:'LISTINO NEXTTEC'!C434,3,FALSE)</f>
        <v>Stesse caratteristiche del modello NSE100RTX. Alimentazione Batteria Alcalina - NRBMN 7,5V a corredo.</v>
      </c>
      <c r="D74" s="7">
        <f>VLOOKUP(ListinoPrezziProdotti45[[#This Row],[CODICE ARTICOLO]],'LISTINO NEXTTEC'!A84:'LISTINO NEXTTEC'!D436,4,FALSE)</f>
        <v>275</v>
      </c>
    </row>
    <row r="75" spans="1:4" ht="91.5" customHeight="1">
      <c r="A75" s="58" t="s">
        <v>594</v>
      </c>
      <c r="B75" s="6" t="s">
        <v>140</v>
      </c>
      <c r="C75" s="5" t="str">
        <f>VLOOKUP(ListinoPrezziProdotti45[[#This Row],[CODICE ARTICOLO]],'LISTINO NEXTTEC'!A78:'LISTINO NEXTTEC'!C435,3,FALSE)</f>
        <v>Stesse caratteristiche del modello NSE100RTX. Alimentazione 230V AC. Alimentatore integrato 1.4A. Alloggiamento batteria 12V-2Ah</v>
      </c>
      <c r="D75" s="7">
        <f>VLOOKUP(ListinoPrezziProdotti45[[#This Row],[CODICE ARTICOLO]],'LISTINO NEXTTEC'!A85:'LISTINO NEXTTEC'!D437,4,FALSE)</f>
        <v>295</v>
      </c>
    </row>
    <row r="76" spans="1:4" ht="91.5" customHeight="1">
      <c r="B76" s="73"/>
      <c r="C76" s="66" t="s">
        <v>657</v>
      </c>
      <c r="D76" s="74"/>
    </row>
    <row r="77" spans="1:4" ht="91.5" customHeight="1">
      <c r="C77" s="66" t="s">
        <v>442</v>
      </c>
      <c r="D77" s="68"/>
    </row>
    <row r="78" spans="1:4" ht="91.5" customHeight="1"/>
    <row r="79" spans="1:4" ht="91.5" customHeight="1"/>
    <row r="80" spans="1:4" ht="91.5" customHeight="1"/>
    <row r="81" ht="91.5" customHeight="1"/>
    <row r="82" ht="91.5" customHeight="1"/>
    <row r="83" ht="91.5" customHeight="1"/>
    <row r="84" ht="91.5" customHeight="1"/>
  </sheetData>
  <mergeCells count="3">
    <mergeCell ref="A3:D4"/>
    <mergeCell ref="A5:D5"/>
    <mergeCell ref="A6:C6"/>
  </mergeCells>
  <phoneticPr fontId="32" type="noConversion"/>
  <dataValidations count="11">
    <dataValidation allowBlank="1" showInputMessage="1" showErrorMessage="1" prompt="Immettere i numeri di telefono e fax della società in questa cella" sqref="B1:B2 C1" xr:uid="{00000000-0002-0000-0300-000000000000}"/>
    <dataValidation allowBlank="1" showInputMessage="1" showErrorMessage="1" prompt="Immettere la data dell'ultimo aggiornamento in questa cella" sqref="D6" xr:uid="{00000000-0002-0000-0300-000001000000}"/>
    <dataValidation allowBlank="1" showInputMessage="1" showErrorMessage="1" prompt="Immettere il nome del prodotto in questa colonna sotto questa intestazione. Usare i filtri delle intestazioni per trovare voci specifiche" sqref="A7" xr:uid="{00000000-0002-0000-0300-000002000000}"/>
    <dataValidation allowBlank="1" showInputMessage="1" showErrorMessage="1" prompt="Immettere il nome in questa colonna sotto questa intestazione" sqref="B7" xr:uid="{00000000-0002-0000-0300-000003000000}"/>
    <dataValidation allowBlank="1" showInputMessage="1" showErrorMessage="1" prompt="Immettere la descrizione in questa colonna sotto questa intestazione" sqref="C7" xr:uid="{00000000-0002-0000-0300-000004000000}"/>
    <dataValidation allowBlank="1" showInputMessage="1" showErrorMessage="1" prompt="Immettere il prezzo unitario al dettaglio in questa colonna sotto questa intestazione" sqref="D7" xr:uid="{00000000-0002-0000-0300-000005000000}"/>
    <dataValidation allowBlank="1" showInputMessage="1" showErrorMessage="1" prompt="Immettere nome, via e numero civico, CAP, città e provincia della società in questa cella" sqref="A1:A2 B1" xr:uid="{00000000-0002-0000-0300-000006000000}"/>
    <dataValidation allowBlank="1" showInputMessage="1" showErrorMessage="1" prompt="Immettere l'indirizzo del sito Web aziendale in questa cella" sqref="C2 D1" xr:uid="{00000000-0002-0000-0300-000007000000}"/>
    <dataValidation allowBlank="1" showInputMessage="1" showErrorMessage="1" prompt="Il titolo del foglio di lavoro si trova in questa cella" sqref="A3" xr:uid="{00000000-0002-0000-0300-000008000000}"/>
    <dataValidation allowBlank="1" showInputMessage="1" showErrorMessage="1" prompt="Immettere la data dell'ultimo aggiornamento nella cella a destra e i dettagli dei prodotti nella tabella sottostante" sqref="A6:C6" xr:uid="{00000000-0002-0000-0300-000009000000}"/>
    <dataValidation allowBlank="1" showInputMessage="1" showErrorMessage="1" prompt="Immettere le informazioni sui prezzi per volume in questa cella" sqref="A5:D5" xr:uid="{00000000-0002-0000-0300-00000A000000}"/>
  </dataValidations>
  <hyperlinks>
    <hyperlink ref="D1" r:id="rId1" xr:uid="{00000000-0004-0000-0300-000000000000}"/>
  </hyperlinks>
  <printOptions horizontalCentered="1"/>
  <pageMargins left="0.4" right="0.4" top="0.4" bottom="0.5" header="0.3" footer="0.3"/>
  <pageSetup paperSize="9" fitToHeight="0" orientation="landscape" r:id="rId2"/>
  <headerFooter differentFirst="1">
    <oddFooter>Page &amp;P of &amp;N</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autoPageBreaks="0" fitToPage="1"/>
  </sheetPr>
  <dimension ref="A1:I131"/>
  <sheetViews>
    <sheetView showGridLines="0" zoomScale="69" zoomScaleNormal="77" workbookViewId="0">
      <selection activeCell="K10" sqref="K10"/>
    </sheetView>
  </sheetViews>
  <sheetFormatPr baseColWidth="10" defaultColWidth="8.6640625" defaultRowHeight="30" customHeight="1"/>
  <cols>
    <col min="1" max="2" width="27.1640625" customWidth="1"/>
    <col min="3" max="3" width="62.1640625" customWidth="1"/>
    <col min="4" max="4" width="37.83203125" customWidth="1"/>
    <col min="5" max="5" width="15.1640625" customWidth="1"/>
  </cols>
  <sheetData>
    <row r="1" spans="1:4" ht="35" customHeight="1">
      <c r="A1" s="20" t="s">
        <v>4</v>
      </c>
      <c r="B1" s="63" t="s">
        <v>5</v>
      </c>
      <c r="C1" s="64" t="s">
        <v>6</v>
      </c>
      <c r="D1" s="65" t="s">
        <v>1</v>
      </c>
    </row>
    <row r="2" spans="1:4" ht="35" customHeight="1">
      <c r="A2" s="4"/>
      <c r="B2" s="2"/>
      <c r="C2" s="3"/>
    </row>
    <row r="3" spans="1:4" ht="36" customHeight="1">
      <c r="A3" s="127" t="s">
        <v>702</v>
      </c>
      <c r="B3" s="127"/>
      <c r="C3" s="127"/>
      <c r="D3" s="127"/>
    </row>
    <row r="4" spans="1:4" ht="15" customHeight="1">
      <c r="A4" s="127"/>
      <c r="B4" s="127"/>
      <c r="C4" s="127"/>
      <c r="D4" s="127"/>
    </row>
    <row r="5" spans="1:4" ht="15" customHeight="1">
      <c r="A5" s="128"/>
      <c r="B5" s="128"/>
      <c r="C5" s="128"/>
      <c r="D5" s="128"/>
    </row>
    <row r="6" spans="1:4" ht="15" customHeight="1">
      <c r="A6" s="129"/>
      <c r="B6" s="129"/>
      <c r="C6" s="129"/>
      <c r="D6" s="1"/>
    </row>
    <row r="7" spans="1:4" ht="24" customHeight="1">
      <c r="A7" s="32" t="s">
        <v>2</v>
      </c>
      <c r="B7" s="32" t="s">
        <v>20</v>
      </c>
      <c r="C7" s="32" t="s">
        <v>0</v>
      </c>
      <c r="D7" s="32" t="s">
        <v>3</v>
      </c>
    </row>
    <row r="8" spans="1:4" ht="42" customHeight="1">
      <c r="A8" s="12"/>
      <c r="B8" s="12"/>
      <c r="C8" s="18" t="s">
        <v>512</v>
      </c>
      <c r="D8" s="13"/>
    </row>
    <row r="9" spans="1:4" ht="25.5" customHeight="1">
      <c r="A9" s="8"/>
      <c r="B9" s="8"/>
      <c r="C9" s="17" t="s">
        <v>473</v>
      </c>
      <c r="D9" s="10"/>
    </row>
    <row r="10" spans="1:4" ht="135.75" customHeight="1">
      <c r="A10" s="49" t="s">
        <v>583</v>
      </c>
      <c r="B10" s="6" t="s">
        <v>474</v>
      </c>
      <c r="C10" s="5" t="str">
        <f>VLOOKUP(ListinoPrezziProdotti457[[#This Row],[CODICE ARTICOLO]],'LISTINO NEXTTEC'!A6:'LISTINO NEXTTEC'!C372,3,FALSE)</f>
        <v>Centrale telegestibile tramite modulo GSM 2G/4G opzionale. 5 ingressi filari espandibili. 8 ingressi Tecnici. 48 ingressi Wireless attivabili con modulo radio opzionale. Alimentatore switching 1,7A. Alloggiamento per batteria 2Ah.Contenitore in ABS P30. Dimensioni (LxAxP) 215 x 200 x 63mm.</v>
      </c>
      <c r="D10" s="7">
        <f>VLOOKUP(ListinoPrezziProdotti457[[#This Row],[CODICE ARTICOLO]],'LISTINO NEXTTEC'!A11:'LISTINO NEXTTEC'!D375,4,FALSE)</f>
        <v>335</v>
      </c>
    </row>
    <row r="11" spans="1:4" ht="135.75" customHeight="1">
      <c r="A11" s="49" t="s">
        <v>551</v>
      </c>
      <c r="B11" s="6" t="s">
        <v>474</v>
      </c>
      <c r="C11" s="5" t="str">
        <f>VLOOKUP(ListinoPrezziProdotti457[[#This Row],[CODICE ARTICOLO]],'LISTINO NEXTTEC'!A7:'LISTINO NEXTTEC'!C373,3,FALSE)</f>
        <v>Centrale telegestibile tramite modulo GSM 2G/4G opzionale. Tastiera di gestione/programmazione, display 2x16. 5 ingressi filari espandibili fino a 16. 8 ingressi Tecnici. 48 ingressi Wireless attivabili con modulo radio opzionale. Alimentatore switching 1,7A. Alloggiamento per batteria 2Ah.Contenitore in ABS P30. Dimensioni (LxAxP) 215 x 200 x 63mm.</v>
      </c>
      <c r="D11" s="7">
        <f>VLOOKUP(ListinoPrezziProdotti457[[#This Row],[CODICE ARTICOLO]],'LISTINO NEXTTEC'!A13:'LISTINO NEXTTEC'!D376,4,FALSE)</f>
        <v>385</v>
      </c>
    </row>
    <row r="12" spans="1:4" ht="135.75" customHeight="1">
      <c r="A12" s="49" t="s">
        <v>635</v>
      </c>
      <c r="B12" s="6" t="s">
        <v>474</v>
      </c>
      <c r="C12" s="5" t="str">
        <f>VLOOKUP(ListinoPrezziProdotti457[[#This Row],[CODICE ARTICOLO]],'LISTINO NEXTTEC'!A8:'LISTINO NEXTTEC'!C374,3,FALSE)</f>
        <v>Centrale telegestibile tramite CLOUD con modulo GSM 2G/4G opzionale. 5 ingressi filari espandibili fino a 16. 8 ingressi Tecnici.48 ingressi Wireless attivabili con modulo radio opzionale. Alimentatore switching 1,7A. Alloggiamento per batteria 7Ah. Contenitore in ABS P80. Dimensioni (LxAxP) 230 x 350 x 70mm.</v>
      </c>
      <c r="D12" s="7">
        <f>VLOOKUP(ListinoPrezziProdotti457[[#This Row],[CODICE ARTICOLO]],'LISTINO NEXTTEC'!A14:'LISTINO NEXTTEC'!D377,4,FALSE)</f>
        <v>345</v>
      </c>
    </row>
    <row r="13" spans="1:4" ht="135.75" customHeight="1">
      <c r="A13" s="49" t="s">
        <v>634</v>
      </c>
      <c r="B13" s="6" t="s">
        <v>474</v>
      </c>
      <c r="C13" s="5" t="str">
        <f>VLOOKUP(ListinoPrezziProdotti457[[#This Row],[CODICE ARTICOLO]],'LISTINO NEXTTEC'!A9:'LISTINO NEXTTEC'!C375,3,FALSE)</f>
        <v>Centrale telegestibile tramite CLOUD con modulo GSM 2G/4G opzionale. Tastiera di gestione/programmazione, display 2x16. 5 ingressi filari espandibili fino a 16. 8 ingressi Tecnici. 48 ingressi Wireless attivabili con modulo radio opzionale. Modulo WIFI opzionale  Alimentatore switching 1,7A. Alloggiamento per batteria 7Ah.Contenitore in ABS P80. Dimensioni (LxAxP) 230 x 350 x 70mm.</v>
      </c>
      <c r="D13" s="7">
        <f>VLOOKUP(ListinoPrezziProdotti457[[#This Row],[CODICE ARTICOLO]],'LISTINO NEXTTEC'!A15:'LISTINO NEXTTEC'!D378,4,FALSE)</f>
        <v>395</v>
      </c>
    </row>
    <row r="14" spans="1:4" ht="135.75" customHeight="1">
      <c r="A14" s="49" t="s">
        <v>636</v>
      </c>
      <c r="B14" s="6" t="s">
        <v>474</v>
      </c>
      <c r="C14" s="5" t="str">
        <f>VLOOKUP(ListinoPrezziProdotti457[[#This Row],[CODICE ARTICOLO]],'LISTINO NEXTTEC'!A10:'LISTINO NEXTTEC'!C376,3,FALSE)</f>
        <v>Centrale telegestibile tramite CLOUD con modulo GSM 2G/4G opzionale. Tastiera di gestione/programmazione, display 2x16. 5 ingressi filari espandibili fino a 16. 8 ingressi Tecnici. 48 ingressi Wireless attivabili con modulo radio opzionale.Alimentatore switching 1,7A. Alloggiamento per batteria 7Ah. Contenitore in lamiera L50. Dimensioni (LxAxP)  222 x 197 x 60mm.</v>
      </c>
      <c r="D14" s="7">
        <f>VLOOKUP(ListinoPrezziProdotti457[[#This Row],[CODICE ARTICOLO]],'LISTINO NEXTTEC'!A16:'LISTINO NEXTTEC'!D379,4,FALSE)</f>
        <v>420</v>
      </c>
    </row>
    <row r="15" spans="1:4" ht="135.75" customHeight="1">
      <c r="A15" s="49" t="s">
        <v>650</v>
      </c>
      <c r="B15" s="6" t="s">
        <v>474</v>
      </c>
      <c r="C15" s="5" t="str">
        <f>VLOOKUP(ListinoPrezziProdotti457[[#This Row],[CODICE ARTICOLO]],'LISTINO NEXTTEC'!A8:'LISTINO NEXTTEC'!C374,3,FALSE)</f>
        <v>Centrale telegestibile tramite CLOUD sia con modulo WIFI integrato che con modulo GSM 2G/4G opzionale. 5 ingressi filari espandibili fino a 16,  8 ingressi Tecnici. 48 ingressi Wireless attivabili con modulo radio opzionale. Alimentatore switching 1,7A. Alloggiamento per batteria 2Ah. Contenitore in ABS P30. Dimensioni (LxAxP) 215 x 200 x 63mm</v>
      </c>
      <c r="D15" s="7">
        <f>VLOOKUP(ListinoPrezziProdotti457[[#This Row],[CODICE ARTICOLO]],'LISTINO NEXTTEC'!A14:'LISTINO NEXTTEC'!D377,4,FALSE)</f>
        <v>405</v>
      </c>
    </row>
    <row r="16" spans="1:4" ht="135.75" customHeight="1">
      <c r="A16" s="49" t="s">
        <v>651</v>
      </c>
      <c r="B16" s="6" t="s">
        <v>474</v>
      </c>
      <c r="C16" s="5" t="str">
        <f>VLOOKUP(ListinoPrezziProdotti457[[#This Row],[CODICE ARTICOLO]],'LISTINO NEXTTEC'!A9:'LISTINO NEXTTEC'!C375,3,FALSE)</f>
        <v>Centrale telegestibile tramite CLOUD sia con modulo WIFI integrato che con modulo GSM 2G/4G opzionale. Tastiera di gestione/programmazione, display 2x16. 5 ingressi filari espandibili fino a 16,  8 ingressi Tecnici. 48 ingressi Wireless attivabili con modulo radio opzionale. Alimentatore switching 1,7A. Alloggiamento per batteria 2Ah. Contenitore in ABS P30. Dimensioni (LxAxP) 215 x 200 x 63mm</v>
      </c>
      <c r="D16" s="7">
        <f>VLOOKUP(ListinoPrezziProdotti457[[#This Row],[CODICE ARTICOLO]],'LISTINO NEXTTEC'!A15:'LISTINO NEXTTEC'!D378,4,FALSE)</f>
        <v>455</v>
      </c>
    </row>
    <row r="17" spans="1:4" ht="135.75" customHeight="1">
      <c r="A17" s="49" t="s">
        <v>652</v>
      </c>
      <c r="B17" s="6" t="s">
        <v>474</v>
      </c>
      <c r="C17" s="5" t="str">
        <f>VLOOKUP(ListinoPrezziProdotti457[[#This Row],[CODICE ARTICOLO]],'LISTINO NEXTTEC'!A10:'LISTINO NEXTTEC'!C376,3,FALSE)</f>
        <v>Centrale telegestibile tramite CLOUD sia con modulo WIFI integrato che con modulo GSM 2G/4G opzionale. 5 ingressi filari espandibili fino a 16,  8 ingressi Tecnici. 48 ingressi Wireless attivabili con modulo radio opzionale. Alimentatore switching 1,7A. Alloggiamento per batteria 7Ah. Contenitore in ABS P80. Dimensioni (LxAxP) 230 x 350 x 70mm.</v>
      </c>
      <c r="D17" s="7">
        <f>VLOOKUP(ListinoPrezziProdotti457[[#This Row],[CODICE ARTICOLO]],'LISTINO NEXTTEC'!A16:'LISTINO NEXTTEC'!D379,4,FALSE)</f>
        <v>415</v>
      </c>
    </row>
    <row r="18" spans="1:4" ht="135.75" customHeight="1">
      <c r="A18" s="49" t="s">
        <v>653</v>
      </c>
      <c r="B18" s="6" t="s">
        <v>474</v>
      </c>
      <c r="C18" s="5" t="str">
        <f>VLOOKUP(ListinoPrezziProdotti457[[#This Row],[CODICE ARTICOLO]],'LISTINO NEXTTEC'!A11:'LISTINO NEXTTEC'!C377,3,FALSE)</f>
        <v>Centrale telegestibile tramite CLOUD sia con modulo WIFI integrato che con modulo GSM 2G/4G opzionale. Tastiera di gestione/programmazione, display 2x16. 5 ingressi filari espandibili fino a 16,  8 ingressi Tecnici. 48 ingressi Wireless attivabili con modulo radio opzionale. Alimentatore switching 1,7A. Alloggiamento per batteria 7Ah. Contenitore in ABS P80. Dimensioni (LxAxP) 230 x 350 x 70mm.</v>
      </c>
      <c r="D18" s="7">
        <f>VLOOKUP(ListinoPrezziProdotti457[[#This Row],[CODICE ARTICOLO]],'LISTINO NEXTTEC'!A17:'LISTINO NEXTTEC'!D380,4,FALSE)</f>
        <v>465</v>
      </c>
    </row>
    <row r="19" spans="1:4" ht="25.5" customHeight="1">
      <c r="A19" s="8"/>
      <c r="B19" s="8"/>
      <c r="C19" s="17" t="s">
        <v>475</v>
      </c>
      <c r="D19" s="17"/>
    </row>
    <row r="20" spans="1:4" ht="108" customHeight="1">
      <c r="A20" s="49" t="s">
        <v>661</v>
      </c>
      <c r="B20" s="6" t="s">
        <v>474</v>
      </c>
      <c r="C20" s="5" t="str">
        <f>VLOOKUP(ListinoPrezziProdotti457[[#This Row],[CODICE ARTICOLO]],'LISTINO NEXTTEC'!A13:'LISTINO NEXTTEC'!C379,3,FALSE)</f>
        <v>Centrale installabile su supporto DIN opzionale. 5 ingressi espandibili fino a 80 filari o 80 radio attivabili tramite modulo radio opzionale, 8 ingressi tecnici di supervisione. Gestione CLOUD tramite vettore opzionale GPRS/LTE. Alimentatore 12Vdc (non inluso). Batteria 2Ah (non iclusa) da allocare all'interno del vano DIN. Contenitore in ABS modulo DIN 9 unità. Dimensioni (LxAxP) 161 x 88 x 53 mm.</v>
      </c>
      <c r="D20" s="7">
        <f>VLOOKUP(ListinoPrezziProdotti457[[#This Row],[CODICE ARTICOLO]],'LISTINO NEXTTEC'!A19:'LISTINO NEXTTEC'!D382,4,FALSE)</f>
        <v>335</v>
      </c>
    </row>
    <row r="21" spans="1:4" ht="139.5" customHeight="1">
      <c r="A21" s="49" t="s">
        <v>662</v>
      </c>
      <c r="B21" s="6" t="s">
        <v>474</v>
      </c>
      <c r="C21" s="5" t="str">
        <f>VLOOKUP(ListinoPrezziProdotti457[[#This Row],[CODICE ARTICOLO]],'LISTINO NEXTTEC'!A14:'LISTINO NEXTTEC'!C380,3,FALSE)</f>
        <v>Centrale installabile su supporto DIN opzionale. 5 ingressi espandibili fino a 80 filari o 80 radio attivabili tramite modulo radio opzionale, 8 ingressi tecnici di supervisione. Gestione CLOUD tramite vettore opzionale GPRS/LTE e/o con protocollo TCP/IP WIFI. Alimentatore 12Vdc (non inluso). Batteria 2Ah (non iclusa) da allocare all'interno del vano DIN. Contenitore in ABS modulo DIN 9 unità. Dimensioni (LxAxP) 161 x 88 x 53 mm.</v>
      </c>
      <c r="D21" s="7">
        <f>VLOOKUP(ListinoPrezziProdotti457[[#This Row],[CODICE ARTICOLO]],'LISTINO NEXTTEC'!A20:'LISTINO NEXTTEC'!D383,4,FALSE)</f>
        <v>405</v>
      </c>
    </row>
    <row r="22" spans="1:4" ht="25.5" customHeight="1">
      <c r="A22" s="8"/>
      <c r="B22" s="8"/>
      <c r="C22" s="78"/>
      <c r="D22" s="87"/>
    </row>
    <row r="23" spans="1:4" ht="108" customHeight="1">
      <c r="A23" s="49" t="s">
        <v>476</v>
      </c>
      <c r="B23" s="6" t="s">
        <v>474</v>
      </c>
      <c r="C23" s="5" t="str">
        <f>VLOOKUP(ListinoPrezziProdotti457[[#This Row],[CODICE ARTICOLO]],'LISTINO NEXTTEC'!A13:'LISTINO NEXTTEC'!C379,3,FALSE)</f>
        <v>Centrale telegestibile tramite CLOUD con modulo GSM 2G/4G opzionale. 8 ingressi espandibili fino a 80 filari o 80 radio attivabili tramite modulo radio opzionale, 8 ingressi tecnici di supervisione. Alimentatore switching 1,7A. Alloggiamento per batteria 7Ah. Contenitore in ABS P80. Dimensioni (LxAxP) 230 x 330 x 70mm.</v>
      </c>
      <c r="D23" s="7">
        <f>VLOOKUP(ListinoPrezziProdotti457[[#This Row],[CODICE ARTICOLO]],'LISTINO NEXTTEC'!A19:'LISTINO NEXTTEC'!D382,4,FALSE)</f>
        <v>400</v>
      </c>
    </row>
    <row r="24" spans="1:4" ht="116" customHeight="1">
      <c r="A24" s="49" t="s">
        <v>477</v>
      </c>
      <c r="B24" s="6" t="s">
        <v>474</v>
      </c>
      <c r="C24" s="5" t="str">
        <f>VLOOKUP(ListinoPrezziProdotti457[[#This Row],[CODICE ARTICOLO]],'LISTINO NEXTTEC'!A14:'LISTINO NEXTTEC'!C380,3,FALSE)</f>
        <v>Centrale telegestibile tramite CLOUD con modulo GSM 2G/4G opzionale. Tastiera di gestione/programmazione, display 2x16. 8 ingressi espandibili fino a 80 filari o 80 radio attivabili tramite modulo radio opzionale, 8 ingressi tecnici di supervisione. Alimentatore switching 1,7A. Alloggiamento per batteria 7Ah. Contenitore in ABS P80. Dimensioni (LxAxP) 230 x 330 x 70mm.</v>
      </c>
      <c r="D24" s="7">
        <f>VLOOKUP(ListinoPrezziProdotti457[[#This Row],[CODICE ARTICOLO]],'LISTINO NEXTTEC'!A20:'LISTINO NEXTTEC'!D383,4,FALSE)</f>
        <v>450</v>
      </c>
    </row>
    <row r="25" spans="1:4" ht="124" customHeight="1">
      <c r="A25" s="49" t="s">
        <v>478</v>
      </c>
      <c r="B25" s="6" t="s">
        <v>474</v>
      </c>
      <c r="C25" s="5" t="str">
        <f>VLOOKUP(ListinoPrezziProdotti457[[#This Row],[CODICE ARTICOLO]],'LISTINO NEXTTEC'!A15:'LISTINO NEXTTEC'!C381,3,FALSE)</f>
        <v>Centrale telegestibile tramite CLOUD con modulo GSM 2G/4G opzionale. 8 ingressi espandibili fino a 80 filari o 80 radio attivabili tramite modulo radio opzionale, 8 ingressi tecnici di supervisione. Alimentatore switching 4A. Alloggiamento per batteria 18Ah. Contenitore metallico L60. Dimensioni (LxAxP) 325 x 330 x 85mm.</v>
      </c>
      <c r="D25" s="7">
        <f>VLOOKUP(ListinoPrezziProdotti457[[#This Row],[CODICE ARTICOLO]],'LISTINO NEXTTEC'!A21:'LISTINO NEXTTEC'!D384,4,FALSE)</f>
        <v>540</v>
      </c>
    </row>
    <row r="26" spans="1:4" ht="124" customHeight="1">
      <c r="A26" s="49" t="s">
        <v>654</v>
      </c>
      <c r="B26" s="6" t="s">
        <v>474</v>
      </c>
      <c r="C26" s="5" t="str">
        <f>VLOOKUP(ListinoPrezziProdotti457[[#This Row],[CODICE ARTICOLO]],'LISTINO NEXTTEC'!A16:'LISTINO NEXTTEC'!C382,3,FALSE)</f>
        <v>Centrale telegestibile tramite CLOUD sia con modulo WIFI integrato che con modulo GSM 2G/4G opzionale. 8 ingressi espandibili fino a 80 filari o 80 radio attivabili tramite modulo radio opzionale, 8 ingressi tecnici di supervisione. Alimentatore switching 1,7A. Alloggiamento per batteria 7Ah. Contenitore in ABS P80. Dimensioni (LxAxP) 230 x 330 x 70mm.</v>
      </c>
      <c r="D26" s="7">
        <f>VLOOKUP(ListinoPrezziProdotti457[[#This Row],[CODICE ARTICOLO]],'LISTINO NEXTTEC'!A22:'LISTINO NEXTTEC'!D385,4,FALSE)</f>
        <v>470</v>
      </c>
    </row>
    <row r="27" spans="1:4" ht="124" customHeight="1">
      <c r="A27" s="49" t="s">
        <v>655</v>
      </c>
      <c r="B27" s="6" t="s">
        <v>474</v>
      </c>
      <c r="C27" s="5" t="str">
        <f>VLOOKUP(ListinoPrezziProdotti457[[#This Row],[CODICE ARTICOLO]],'LISTINO NEXTTEC'!A17:'LISTINO NEXTTEC'!C383,3,FALSE)</f>
        <v>Centrale telegestibile tramite CLOUD sia con modulo WIFI integrato che con modulo GSM 2G/4G opzionale. Tastiera di gestione/programmazione, display 2x16. 8 ingressi espandibili fino a 80 filari o 80 radio attivabili tramite modulo radio opzionale, 8 ingressi tecnici di supervisione. Alimentatore switching 1,7A. Alloggiamento per batteria 7Ah. Contenitore in ABS P80. Dimensioni (LxAxP) 230 x 330 x 70mm.</v>
      </c>
      <c r="D27" s="7">
        <f>VLOOKUP(ListinoPrezziProdotti457[[#This Row],[CODICE ARTICOLO]],'LISTINO NEXTTEC'!A23:'LISTINO NEXTTEC'!D386,4,FALSE)</f>
        <v>520</v>
      </c>
    </row>
    <row r="28" spans="1:4" ht="124" customHeight="1">
      <c r="A28" s="49" t="s">
        <v>656</v>
      </c>
      <c r="B28" s="6" t="s">
        <v>474</v>
      </c>
      <c r="C28" s="5" t="str">
        <f>VLOOKUP(ListinoPrezziProdotti457[[#This Row],[CODICE ARTICOLO]],'LISTINO NEXTTEC'!A18:'LISTINO NEXTTEC'!C384,3,FALSE)</f>
        <v>Centrale telegestibile tramite CLOUD sia con modulo WIFI integrato che con modulo GSM 2G/4G opzionale. 8 ingressi espandibili fino a 80 filari o 80 radio attivabili tramite modulo radio opzionale, 8 ingressi tecnici di supervisione. Alimentatore switching 4A. Alloggiamento per batteria 18Ah. Contenitore metallico L60. Dimensioni (LxAxP) 325 x 330 x 85mm.</v>
      </c>
      <c r="D28" s="7">
        <f>VLOOKUP(ListinoPrezziProdotti457[[#This Row],[CODICE ARTICOLO]],'LISTINO NEXTTEC'!A24:'LISTINO NEXTTEC'!D387,4,FALSE)</f>
        <v>610</v>
      </c>
    </row>
    <row r="29" spans="1:4" ht="25.5" customHeight="1">
      <c r="A29" s="8"/>
      <c r="B29" s="8"/>
      <c r="C29" s="17" t="s">
        <v>513</v>
      </c>
      <c r="D29" s="17"/>
    </row>
    <row r="30" spans="1:4" ht="135.75" customHeight="1">
      <c r="A30" s="49" t="s">
        <v>580</v>
      </c>
      <c r="B30" s="6" t="s">
        <v>474</v>
      </c>
      <c r="C30" s="5" t="str">
        <f>VLOOKUP(ListinoPrezziProdotti457[[#This Row],[CODICE ARTICOLO]],'LISTINO NEXTTEC'!A17:'LISTINO NEXTTEC'!C383,3,FALSE)</f>
        <v>Alarm smart system. Centrale 8 ingressi specializzabili, espandibili ,filo o radio fino a 120  ingessi. Wireless attivabili con modulo radio opzionale. 8 ingressi tecnici di supervisione. Vettore di comunicazione integrato IP, gestione CLOUD tramite protocollo TCP/IP. Vettore di comunicazione opzionale GSM-GPRS/4G LTE. Gestione CLOUD tramite vettore GPRS con protocollo TCP/IP. Alimentatore switching 1,7A. Alloggiamento per batteria 7Ah. Contenitore in ABS P80. Dimensioni (LxAxP) 230 x 330 x 70mm.</v>
      </c>
      <c r="D30" s="7">
        <f>VLOOKUP(ListinoPrezziProdotti457[[#This Row],[CODICE ARTICOLO]],'LISTINO NEXTTEC'!A23:'LISTINO NEXTTEC'!D386,4,FALSE)</f>
        <v>550</v>
      </c>
    </row>
    <row r="31" spans="1:4" ht="135.75" customHeight="1">
      <c r="A31" s="49" t="s">
        <v>479</v>
      </c>
      <c r="B31" s="6" t="s">
        <v>474</v>
      </c>
      <c r="C31" s="5" t="str">
        <f>VLOOKUP(ListinoPrezziProdotti457[[#This Row],[CODICE ARTICOLO]],'LISTINO NEXTTEC'!A18:'LISTINO NEXTTEC'!C384,3,FALSE)</f>
        <v>Alarm smart system. Centrale 8 ingressi specializzabili, espandibili ,filo o radio fino a 120  ingessi. Wireless attivabili con modulo radio opzionale. 8 ingressi tecnici di supervisione. Vettore di comunicazione integrato IP, gestione CLOUD tramite protocollo TCP/IP. Vettore di comunicazione opzionale GSM-GPRS/4G LTE. Tastiera di gestione/programmazione, display 2x16. Gestione CLOUD tramite vettore GPRS con protocollo TCP/IP. Alimentatore switching 1,7A. Alloggiamento per batteria 7Ah. Contenitore in ABS P80. Dimensioni (LxAxP) 230 x 330 x 70mm.</v>
      </c>
      <c r="D31" s="7">
        <f>VLOOKUP(ListinoPrezziProdotti457[[#This Row],[CODICE ARTICOLO]],'LISTINO NEXTTEC'!A24:'LISTINO NEXTTEC'!D387,4,FALSE)</f>
        <v>590</v>
      </c>
    </row>
    <row r="32" spans="1:4" ht="135.75" customHeight="1">
      <c r="A32" s="49" t="s">
        <v>480</v>
      </c>
      <c r="B32" s="6" t="s">
        <v>474</v>
      </c>
      <c r="C32" s="5" t="str">
        <f>VLOOKUP(ListinoPrezziProdotti457[[#This Row],[CODICE ARTICOLO]],'LISTINO NEXTTEC'!A19:'LISTINO NEXTTEC'!C385,3,FALSE)</f>
        <v>Alarm smart system. Centrale con le stesse caratteristiche del modello SUPERLINK3 P80, con armadio metallico e alimentatore potenziato. Alimentatore switching 4A. Alloggiamento per batteria18Ah.
Contenitore metallico L60. Dimensioni (LxAxP) 325 x 330 x 85mm.</v>
      </c>
      <c r="D32" s="7">
        <f>VLOOKUP(ListinoPrezziProdotti457[[#This Row],[CODICE ARTICOLO]],'LISTINO NEXTTEC'!A25:'LISTINO NEXTTEC'!D388,4,FALSE)</f>
        <v>650</v>
      </c>
    </row>
    <row r="33" spans="1:4" ht="135.75" customHeight="1">
      <c r="A33" s="49" t="s">
        <v>481</v>
      </c>
      <c r="B33" s="6" t="s">
        <v>474</v>
      </c>
      <c r="C33" s="5" t="str">
        <f>VLOOKUP(ListinoPrezziProdotti457[[#This Row],[CODICE ARTICOLO]],'LISTINO NEXTTEC'!A20:'LISTINO NEXTTEC'!C386,3,FALSE)</f>
        <v>Alarm smart system. Centrale con le stesse caratteristiche del modello SUPERLINK3 P80 con armadio metallico e alimentatore potenziato. Alimentatore switching 6A. Alloggiamento per batteria 18Ah.
Contenitore metallico L100. Dimensioni (LxAxP) 350 x 440 x 115mm.</v>
      </c>
      <c r="D33" s="7">
        <f>VLOOKUP(ListinoPrezziProdotti457[[#This Row],[CODICE ARTICOLO]],'LISTINO NEXTTEC'!A26:'LISTINO NEXTTEC'!D389,4,FALSE)</f>
        <v>813</v>
      </c>
    </row>
    <row r="34" spans="1:4" ht="160" customHeight="1">
      <c r="A34" s="49" t="s">
        <v>552</v>
      </c>
      <c r="B34" s="6" t="s">
        <v>474</v>
      </c>
      <c r="C34" s="5" t="str">
        <f>VLOOKUP(ListinoPrezziProdotti457[[#This Row],[CODICE ARTICOLO]],'LISTINO NEXTTEC'!A21:'LISTINO NEXTTEC'!C387,3,FALSE)</f>
        <v>Alarm smart system. Centrale  con le stesse caratteristiche di bsse della SUPERLINK 3,  8 ingressi specializzabili, espandibili ,filo o radio fino a 240  ingessi. Wireless attivabili con modulo radio opzionale. 8 ingressi tecnici di supervisione.  120 uscite programmabili, 16 programmi di attivazione, 99 codici chiavi. Vettore di comunicazione integrato IP, gestione CLOUD tramite protocollo TCP/IP. Vettore di comunicazione opzionale GSM-GPRS/4G LTE. Gestione CLOUD tramite vettore GPRS con protocollo TCP/IP. Alimentatore switching 4A. Alloggiamento per batteria 18Ah. Contenitore metallico L60.Dimensioni (LxAxP) 325 x 350 x 85mm.</v>
      </c>
      <c r="D34" s="7">
        <f>VLOOKUP(ListinoPrezziProdotti457[[#This Row],[CODICE ARTICOLO]],'LISTINO NEXTTEC'!A27:'LISTINO NEXTTEC'!D390,4,FALSE)</f>
        <v>750</v>
      </c>
    </row>
    <row r="35" spans="1:4" ht="146" customHeight="1">
      <c r="A35" s="49" t="s">
        <v>482</v>
      </c>
      <c r="B35" s="6" t="s">
        <v>474</v>
      </c>
      <c r="C35" s="5" t="str">
        <f>VLOOKUP(ListinoPrezziProdotti457[[#This Row],[CODICE ARTICOLO]],'LISTINO NEXTTEC'!A22:'LISTINO NEXTTEC'!C388,3,FALSE)</f>
        <v>Alarm smart system. Centrale  con le stesse caratteristiche di bsse della SUPERLINK 3,  8 ingressi specializzabili, espandibili ,filo o radio fino a 240  ingessi. Wireless attivabili con modulo radio opzionale. 8 ingressi tecnici di supervisione.  120 uscite programmabili, 16 programmi di attivazione, 99 codici chiavi. Vettore di comunicazione integrato IP, gestione CLOUD tramite protocollo TCP/IP. Vettore di comunicazione opzionale GSM-GPRS/4G LTE. Gestione CLOUD tramite vettore GPRS con protocollo TCP/IP. Alimentatore switching 6A. Alloggiamento per batteria 18Ah. Contenitore metallico L100.Dimensioni (LxAxP) 350 x 440 x 115mm.</v>
      </c>
      <c r="D35" s="7">
        <f>VLOOKUP(ListinoPrezziProdotti457[[#This Row],[CODICE ARTICOLO]],'LISTINO NEXTTEC'!A28:'LISTINO NEXTTEC'!D391,4,FALSE)</f>
        <v>950</v>
      </c>
    </row>
    <row r="36" spans="1:4" ht="164" customHeight="1">
      <c r="A36" s="49" t="s">
        <v>581</v>
      </c>
      <c r="B36" s="6" t="s">
        <v>474</v>
      </c>
      <c r="C36" s="5" t="str">
        <f>VLOOKUP(ListinoPrezziProdotti457[[#This Row],[CODICE ARTICOLO]],'LISTINO NEXTTEC'!A23:'LISTINO NEXTTEC'!C389,3,FALSE)</f>
        <v>Alarm smart system. Centrale  con le stesse caratteristiche di base della SUPERLINK 3, 8 ingressi specializzabili, espandibili ,filo o radio fino a 240  ingessi Wireless attivabili con modulo radio opzionale. 8 ingressi tecnici di supervisione. 240 uscite programmabili, 32 programmi di attivazione 99 codici chiavi.
 Vettore di comunicazione integrato IP, gestione CLOUD tramite protocollo TCP/IP.  Vettore di  comunicazione opzionale GSM-GPRS/4G LTE. Gestione CLOUD tramite vettore GPRS con protocollo TCP/IP. Alimentatore switching 4A. Alloggiamento per batteria 18Ah.  Contenitore metallico L100. Dimensioni (LxAxP) 325 x 350 x 85mm.</v>
      </c>
      <c r="D36" s="7">
        <f>VLOOKUP(ListinoPrezziProdotti457[[#This Row],[CODICE ARTICOLO]],'LISTINO NEXTTEC'!A32:'LISTINO NEXTTEC'!D392,4,FALSE)</f>
        <v>910</v>
      </c>
    </row>
    <row r="37" spans="1:4" ht="156" customHeight="1">
      <c r="A37" s="49" t="s">
        <v>582</v>
      </c>
      <c r="B37" s="6" t="s">
        <v>474</v>
      </c>
      <c r="C37" s="5" t="str">
        <f>VLOOKUP(ListinoPrezziProdotti457[[#This Row],[CODICE ARTICOLO]],'LISTINO NEXTTEC'!A24:'LISTINO NEXTTEC'!C390,3,FALSE)</f>
        <v>Alarm smart system. Centrale  con le stesse caratteristiche di base della SUPERLINK 3, 8 ingressi specializzabili, espandibili ,filo o radio fino a 240  ingessi Wireless attivabili con modulo radio opzionale. 8 ingressi tecnici di supervisione. 240 uscite programmabili, 32 programmi di attivazione 99 codici chiavi.
 Vettore di comunicazione integrato IP, gestione CLOUD tramite protocollo TCP/IP.  Vettore di  comunicazione opzionale GSM-GPRS/4G LTE. Gestione CLOUD tramite vettore GPRS con protocollo TCP/IP. Alimentatore switching 6A. Alloggiamento per batteria 18Ah.  Contenitore metallico L100. Dimensioni (LxAxP) 350 x 440 x 115mm.</v>
      </c>
      <c r="D37" s="7">
        <f>VLOOKUP(ListinoPrezziProdotti457[[#This Row],[CODICE ARTICOLO]],'LISTINO NEXTTEC'!A34:'LISTINO NEXTTEC'!D393,4,FALSE)</f>
        <v>1120</v>
      </c>
    </row>
    <row r="38" spans="1:4" ht="31.5" customHeight="1">
      <c r="A38" s="8"/>
      <c r="B38" s="8"/>
      <c r="C38" s="8"/>
      <c r="D38" s="8"/>
    </row>
    <row r="39" spans="1:4" ht="93" customHeight="1">
      <c r="A39" s="49" t="s">
        <v>71</v>
      </c>
      <c r="B39" s="6" t="s">
        <v>160</v>
      </c>
      <c r="C39" s="5" t="str">
        <f>VLOOKUP(ListinoPrezziProdotti457[[#This Row],[CODICE ARTICOLO]],'LISTINO NEXTTEC'!A26:'LISTINO NEXTTEC'!C392,3,FALSE)</f>
        <v>Modulo combinatore telefonico GSM/GPRS. Gestione NEXTCLOUD integrata tramite vettore di comunicazione GPRS, protocollo TCP/IP. Protocolli di comunicazione vettore GSM: Fonia, DTMF, SMS. Montaggio: plug-in su scheda centrale LINK90 e SUPERLINK3</v>
      </c>
      <c r="D39" s="7" t="e">
        <f>VLOOKUP(ListinoPrezziProdotti457[[#This Row],[CODICE ARTICOLO]],'LISTINO NEXTTEC'!#REF!:'LISTINO NEXTTEC'!D395,4,FALSE)</f>
        <v>#REF!</v>
      </c>
    </row>
    <row r="40" spans="1:4" ht="93" customHeight="1">
      <c r="A40" s="49" t="s">
        <v>590</v>
      </c>
      <c r="B40" s="6" t="s">
        <v>160</v>
      </c>
      <c r="C40" s="5" t="str">
        <f>VLOOKUP(ListinoPrezziProdotti457[[#This Row],[CODICE ARTICOLO]],'LISTINO NEXTTEC'!A6:'LISTINO NEXTTEC'!C393,3,FALSE)</f>
        <v>Modulo combinatore telefonico 4G LTE . Gestione: fonia ,SMS,  NEXTCLOUD , protocollo TCP/IP, CONTACT ID OVER IP per istituti di vigilanza E-LINK per la programmazione da remoto Montaggio: plug-in su scheda centrale SUPERLINK3 e LINK90</v>
      </c>
      <c r="D40" s="7">
        <f>VLOOKUP(ListinoPrezziProdotti457[[#This Row],[CODICE ARTICOLO]],'LISTINO NEXTTEC'!A36:'LISTINO NEXTTEC'!D396,4,FALSE)</f>
        <v>300</v>
      </c>
    </row>
    <row r="41" spans="1:4" ht="93" customHeight="1">
      <c r="A41" s="49" t="s">
        <v>21</v>
      </c>
      <c r="B41" s="6" t="s">
        <v>157</v>
      </c>
      <c r="C41" s="5" t="str">
        <f>VLOOKUP(ListinoPrezziProdotti457[[#This Row],[CODICE ARTICOLO]],'LISTINO NEXTTEC'!A7:'LISTINO NEXTTEC'!C394,3,FALSE)</f>
        <v>Antenna stilo per vettore di comunicazione GSM-GPRS. Fattore di guadagno 2dB. Montaggio esterno all’armadio. Staﬀa di fissaggio a muro. Lunghezza cavo 300cm.</v>
      </c>
      <c r="D41" s="7">
        <f>VLOOKUP(ListinoPrezziProdotti457[[#This Row],[CODICE ARTICOLO]],'LISTINO NEXTTEC'!A40:'LISTINO NEXTTEC'!D397,4,FALSE)</f>
        <v>52</v>
      </c>
    </row>
    <row r="42" spans="1:4" ht="93" customHeight="1">
      <c r="A42" s="49" t="s">
        <v>22</v>
      </c>
      <c r="B42" s="6" t="s">
        <v>157</v>
      </c>
      <c r="C42" s="5" t="str">
        <f>VLOOKUP(ListinoPrezziProdotti457[[#This Row],[CODICE ARTICOLO]],'LISTINO NEXTTEC'!A32:'LISTINO NEXTTEC'!C395,3,FALSE)</f>
        <v>Antenna stilo per vettore di comunicazione GSM-GPRS. Fattore di guadagno 5dB. Montaggio esterno all’armadio. Staﬀa di fissaggio a muro. Lunghezza cavo 500cm.</v>
      </c>
      <c r="D42" s="7">
        <f>VLOOKUP(ListinoPrezziProdotti457[[#This Row],[CODICE ARTICOLO]],'LISTINO NEXTTEC'!A41:'LISTINO NEXTTEC'!D398,4,FALSE)</f>
        <v>181</v>
      </c>
    </row>
    <row r="43" spans="1:4" ht="118.5" customHeight="1">
      <c r="A43" s="58" t="s">
        <v>471</v>
      </c>
      <c r="B43" s="6" t="s">
        <v>414</v>
      </c>
      <c r="C43" s="5" t="str">
        <f>VLOOKUP(ListinoPrezziProdotti457[[#This Row],[CODICE ARTICOLO]],'LISTINO NEXTTEC'!A34:'LISTINO NEXTTEC'!C396,3,FALSE)</f>
        <v>Prolunga di adattamento per antenne</v>
      </c>
      <c r="D43" s="7">
        <f>VLOOKUP(ListinoPrezziProdotti457[[#This Row],[CODICE ARTICOLO]],'LISTINO NEXTTEC'!A42:'LISTINO NEXTTEC'!D399,4,FALSE)</f>
        <v>19</v>
      </c>
    </row>
    <row r="44" spans="1:4" ht="32.25" customHeight="1">
      <c r="A44" s="14"/>
      <c r="B44" s="15"/>
      <c r="C44" s="15"/>
      <c r="D44" s="15"/>
    </row>
    <row r="45" spans="1:4" ht="93" customHeight="1">
      <c r="A45" s="49" t="s">
        <v>23</v>
      </c>
      <c r="B45" s="6" t="s">
        <v>158</v>
      </c>
      <c r="C45" s="5" t="str">
        <f>VLOOKUP(ListinoPrezziProdotti457[[#This Row],[CODICE ARTICOLO]],'LISTINO NEXTTEC'!A35:'LISTINO NEXTTEC'!C398,3,FALSE)</f>
        <v xml:space="preserve">Scheda relè supplementare. 1 uscita relè contatti in scambio libero. Comando positivo o negativo. </v>
      </c>
      <c r="D45" s="7">
        <f>VLOOKUP(ListinoPrezziProdotti457[[#This Row],[CODICE ARTICOLO]],'LISTINO NEXTTEC'!A47:'LISTINO NEXTTEC'!D401,4,FALSE)</f>
        <v>19</v>
      </c>
    </row>
    <row r="46" spans="1:4" ht="93" customHeight="1">
      <c r="A46" s="49" t="s">
        <v>55</v>
      </c>
      <c r="B46" s="6" t="s">
        <v>158</v>
      </c>
      <c r="C46" s="5" t="str">
        <f>VLOOKUP(ListinoPrezziProdotti457[[#This Row],[CODICE ARTICOLO]],'LISTINO NEXTTEC'!A36:'LISTINO NEXTTEC'!C399,3,FALSE)</f>
        <v>Scheda relè supplementare. 2 uscite relè contatti in scambio libero. Comando indipendente positivo o negativo.</v>
      </c>
      <c r="D46" s="7">
        <f>VLOOKUP(ListinoPrezziProdotti457[[#This Row],[CODICE ARTICOLO]],'LISTINO NEXTTEC'!A48:'LISTINO NEXTTEC'!D402,4,FALSE)</f>
        <v>30</v>
      </c>
    </row>
    <row r="47" spans="1:4" ht="93" customHeight="1">
      <c r="A47" s="49" t="s">
        <v>56</v>
      </c>
      <c r="B47" s="6" t="s">
        <v>158</v>
      </c>
      <c r="C47" s="5" t="str">
        <f>VLOOKUP(ListinoPrezziProdotti457[[#This Row],[CODICE ARTICOLO]],'LISTINO NEXTTEC'!A40:'LISTINO NEXTTEC'!C400,3,FALSE)</f>
        <v>Scheda relè supplementare. 4 uscite relè contatti in scambio libero. Comando indipendente positivo o negativo.</v>
      </c>
      <c r="D47" s="7">
        <f>VLOOKUP(ListinoPrezziProdotti457[[#This Row],[CODICE ARTICOLO]],'LISTINO NEXTTEC'!A49:'LISTINO NEXTTEC'!D403,4,FALSE)</f>
        <v>40</v>
      </c>
    </row>
    <row r="48" spans="1:4" ht="22.5" customHeight="1">
      <c r="A48" s="14"/>
      <c r="B48" s="15"/>
      <c r="C48" s="15"/>
      <c r="D48" s="15"/>
    </row>
    <row r="49" spans="1:4" ht="93" customHeight="1">
      <c r="A49" s="49" t="s">
        <v>59</v>
      </c>
      <c r="B49" s="6" t="s">
        <v>206</v>
      </c>
      <c r="C49" s="5" t="str">
        <f>VLOOKUP(ListinoPrezziProdotti457[[#This Row],[CODICE ARTICOLO]],'LISTINO NEXTTEC'!A42:'LISTINO NEXTTEC'!C402,3,FALSE)</f>
        <v>Chiave elettromeccanica di emergenza per ON/OFF impianto</v>
      </c>
      <c r="D49" s="7">
        <f>VLOOKUP(ListinoPrezziProdotti457[[#This Row],[CODICE ARTICOLO]],'LISTINO NEXTTEC'!A51:'LISTINO NEXTTEC'!D405,4,FALSE)</f>
        <v>16</v>
      </c>
    </row>
    <row r="50" spans="1:4" ht="93" customHeight="1">
      <c r="A50" s="49" t="s">
        <v>60</v>
      </c>
      <c r="B50" s="6" t="s">
        <v>206</v>
      </c>
      <c r="C50" s="5" t="str">
        <f>VLOOKUP(ListinoPrezziProdotti457[[#This Row],[CODICE ARTICOLO]],'LISTINO NEXTTEC'!A46:'LISTINO NEXTTEC'!C403,3,FALSE)</f>
        <v>Protezione antistrappo per armadio centrale conforme EN 50131</v>
      </c>
      <c r="D50" s="7">
        <f>VLOOKUP(ListinoPrezziProdotti457[[#This Row],[CODICE ARTICOLO]],'LISTINO NEXTTEC'!A52:'LISTINO NEXTTEC'!D406,4,FALSE)</f>
        <v>16</v>
      </c>
    </row>
    <row r="51" spans="1:4" ht="93" customHeight="1">
      <c r="A51" s="49" t="s">
        <v>484</v>
      </c>
      <c r="B51" s="6" t="s">
        <v>206</v>
      </c>
      <c r="C51" s="5" t="str">
        <f>VLOOKUP(ListinoPrezziProdotti457[[#This Row],[CODICE ARTICOLO]],'LISTINO NEXTTEC'!A47:'LISTINO NEXTTEC'!C404,3,FALSE)</f>
        <v>Kit resistenze da 1K per bilanciamento ingressi centrale. Confezione 50pz.</v>
      </c>
      <c r="D51" s="7">
        <f>VLOOKUP(ListinoPrezziProdotti457[[#This Row],[CODICE ARTICOLO]],'LISTINO NEXTTEC'!A53:'LISTINO NEXTTEC'!D407,4,FALSE)</f>
        <v>6.5</v>
      </c>
    </row>
    <row r="52" spans="1:4" ht="25.5" customHeight="1">
      <c r="A52" s="14"/>
      <c r="B52" s="15"/>
      <c r="C52" s="17" t="s">
        <v>29</v>
      </c>
      <c r="D52" s="17"/>
    </row>
    <row r="53" spans="1:4" ht="120" customHeight="1">
      <c r="A53" s="49" t="s">
        <v>487</v>
      </c>
      <c r="B53" s="6" t="s">
        <v>133</v>
      </c>
      <c r="C53" s="5" t="str">
        <f>VLOOKUP(ListinoPrezziProdotti457[[#This Row],[CODICE ARTICOLO]],'LISTINO NEXTTEC'!A49:'LISTINO NEXTTEC'!C406,3,FALSE)</f>
        <v>Tastiera di gestione/programmazione. Organo di visualizzazione: display 2x16. 2 ingressi fisici liberamente associabili agli ingressi del Sistema. 3 uscite fisiche liberamente associabili alle uscite del Sistema. Con lettore chiave RFID integrato. Dimensioni (LxAxP) 132 x 122 x 35mm.</v>
      </c>
      <c r="D53" s="7">
        <f>VLOOKUP(ListinoPrezziProdotti457[[#This Row],[CODICE ARTICOLO]],'LISTINO NEXTTEC'!A55:'LISTINO NEXTTEC'!D409,4,FALSE)</f>
        <v>155</v>
      </c>
    </row>
    <row r="54" spans="1:4" ht="93" customHeight="1">
      <c r="A54" s="49" t="s">
        <v>488</v>
      </c>
      <c r="B54" s="6" t="s">
        <v>133</v>
      </c>
      <c r="C54" s="5" t="str">
        <f>VLOOKUP(ListinoPrezziProdotti457[[#This Row],[CODICE ARTICOLO]],'LISTINO NEXTTEC'!A50:'LISTINO NEXTTEC'!C407,3,FALSE)</f>
        <v>Tastiera di gestione/programmazione, stesse caratteristiche del modello NTS600.
Con lettore chiave RFID integrato. Altoparlante per avvisi vocali.</v>
      </c>
      <c r="D54" s="7">
        <f>VLOOKUP(ListinoPrezziProdotti457[[#This Row],[CODICE ARTICOLO]],'LISTINO NEXTTEC'!A56:'LISTINO NEXTTEC'!D410,4,FALSE)</f>
        <v>198</v>
      </c>
    </row>
    <row r="55" spans="1:4" ht="93" customHeight="1">
      <c r="A55" s="49" t="s">
        <v>489</v>
      </c>
      <c r="B55" s="6" t="s">
        <v>133</v>
      </c>
      <c r="C55" s="5" t="str">
        <f>VLOOKUP(ListinoPrezziProdotti457[[#This Row],[CODICE ARTICOLO]],'LISTINO NEXTTEC'!A51:'LISTINO NEXTTEC'!C408,3,FALSE)</f>
        <v>Tastiera touch screen di gestione/programmazione. Lettore chiave RFID integrato. Organo di visualizzazione display capacitivo 4,3”. Gestione di 5 scenari pre-configurati. Contenitore ABS. Colori bianco o nero. 132 x 95 x 20 mm.</v>
      </c>
      <c r="D55" s="7">
        <f>VLOOKUP(ListinoPrezziProdotti457[[#This Row],[CODICE ARTICOLO]],'LISTINO NEXTTEC'!A57:'LISTINO NEXTTEC'!D411,4,FALSE)</f>
        <v>300</v>
      </c>
    </row>
    <row r="56" spans="1:4" ht="93" customHeight="1">
      <c r="A56" s="49" t="s">
        <v>491</v>
      </c>
      <c r="B56" s="6" t="s">
        <v>133</v>
      </c>
      <c r="C56" s="5" t="str">
        <f>VLOOKUP(ListinoPrezziProdotti457[[#This Row],[CODICE ARTICOLO]],'LISTINO NEXTTEC'!A52:'LISTINO NEXTTEC'!C409,3,FALSE)</f>
        <v>Tastiera touch screen di gestione/programmazione, stesse caratteristiche del modello NTS800. Con lettore chiave RFID integrato. Altoparlante per avvisi vocali. Gestione di mappe grafiche </v>
      </c>
      <c r="D56" s="7">
        <f>VLOOKUP(ListinoPrezziProdotti457[[#This Row],[CODICE ARTICOLO]],'LISTINO NEXTTEC'!A58:'LISTINO NEXTTEC'!D412,4,FALSE)</f>
        <v>380</v>
      </c>
    </row>
    <row r="57" spans="1:4" ht="159" customHeight="1">
      <c r="A57" s="49" t="s">
        <v>441</v>
      </c>
      <c r="B57" s="6" t="s">
        <v>133</v>
      </c>
      <c r="C57" s="5" t="str">
        <f>VLOOKUP(ListinoPrezziProdotti457[[#This Row],[CODICE ARTICOLO]],'LISTINO NEXTTEC'!A53:'LISTINO NEXTTEC'!C410,3,FALSE)</f>
        <v>Tastiera touch screen display capacitivo SUPERLINK120.
Comunicazione: RS 485 /Wi Fi /LAN. Gestione utente ANTIFURTO, TVCC e DOMOTICA con scenari pre-configurati. Lettore chiave RFID integrato. Acquisizione automatica delle telecamere IP/Wi-Fi. Videoverifica in tempo reale in stato di allarme con memoria fino a 1 minuto di registrazione per telecamera. Contenitore ABS. Colori bianco o nero. Dimensioni: 210 x 140 x 20 mm</v>
      </c>
      <c r="D57" s="7">
        <f>VLOOKUP(ListinoPrezziProdotti457[[#This Row],[CODICE ARTICOLO]],'LISTINO NEXTTEC'!A59:'LISTINO NEXTTEC'!D413,4,FALSE)</f>
        <v>700</v>
      </c>
    </row>
    <row r="58" spans="1:4" ht="159" customHeight="1">
      <c r="A58" s="49" t="s">
        <v>514</v>
      </c>
      <c r="B58" s="6" t="s">
        <v>206</v>
      </c>
      <c r="C58" s="5" t="e">
        <f>VLOOKUP(ListinoPrezziProdotti457[[#This Row],[CODICE ARTICOLO]],'LISTINO NEXTTEC'!A54:'LISTINO NEXTTEC'!C411,3,FALSE)</f>
        <v>#N/A</v>
      </c>
      <c r="D58" s="7" t="e">
        <f>VLOOKUP(ListinoPrezziProdotti457[[#This Row],[CODICE ARTICOLO]],'LISTINO NEXTTEC'!A60:'LISTINO NEXTTEC'!D414,4,FALSE)</f>
        <v>#N/A</v>
      </c>
    </row>
    <row r="59" spans="1:4" ht="25.5" customHeight="1">
      <c r="A59" s="14"/>
      <c r="B59" s="15"/>
      <c r="C59" s="17" t="s">
        <v>30</v>
      </c>
      <c r="D59" s="17"/>
    </row>
    <row r="60" spans="1:4" ht="93" customHeight="1">
      <c r="A60" s="49" t="s">
        <v>413</v>
      </c>
      <c r="B60" s="6" t="s">
        <v>175</v>
      </c>
      <c r="C60" s="5" t="str">
        <f>VLOOKUP(ListinoPrezziProdotti457[[#This Row],[CODICE ARTICOLO]],'LISTINO NEXTTEC'!A56:'LISTINO NEXTTEC'!C413,3,FALSE)</f>
        <v>Dispositivo di comando, lettore chiave RFID. Modulo compatibile con serie elettrica Ticino Magic. Contenitore ABS. Colori disponibili bianco o antracite.</v>
      </c>
      <c r="D60" s="7">
        <f>VLOOKUP(ListinoPrezziProdotti457[[#This Row],[CODICE ARTICOLO]],'LISTINO NEXTTEC'!A62:'LISTINO NEXTTEC'!D416,4,FALSE)</f>
        <v>64</v>
      </c>
    </row>
    <row r="61" spans="1:4" ht="128.25" customHeight="1">
      <c r="A61" s="49" t="s">
        <v>65</v>
      </c>
      <c r="B61" s="6" t="s">
        <v>175</v>
      </c>
      <c r="C61" s="5" t="str">
        <f>VLOOKUP(ListinoPrezziProdotti457[[#This Row],[CODICE ARTICOLO]],'LISTINO NEXTTEC'!A57:'LISTINO NEXTTEC'!C414,3,FALSE)</f>
        <v>Core dispositivo di comando, lettore chiave RFID. Modulo con aggancio universale RJ45 compatibile con ogni serie elettrica tramite specifici adattatori. Contenitore ABS. Colore nero.
Al dispositivo di comando è necessario abbinare l’adattatore NAL600 (non in dotazione).</v>
      </c>
      <c r="D61" s="7">
        <f>VLOOKUP(ListinoPrezziProdotti457[[#This Row],[CODICE ARTICOLO]],'LISTINO NEXTTEC'!A63:'LISTINO NEXTTEC'!D417,4,FALSE)</f>
        <v>64</v>
      </c>
    </row>
    <row r="62" spans="1:4" ht="93" customHeight="1">
      <c r="A62" s="6" t="s">
        <v>25</v>
      </c>
      <c r="B62" s="6" t="s">
        <v>174</v>
      </c>
      <c r="C62" s="5" t="str">
        <f>VLOOKUP(ListinoPrezziProdotti457[[#This Row],[CODICE ARTICOLO]],'LISTINO NEXTTEC'!A58:'LISTINO NEXTTEC'!C415,3,FALSE)</f>
        <v>Adattatori RJ45 per dispositivo di comando lettore chiave RFID NLP600SL Adattatori disponibili per ogni serie elettrica</v>
      </c>
      <c r="D62" s="7" t="str">
        <f>VLOOKUP(ListinoPrezziProdotti457[[#This Row],[CODICE ARTICOLO]],'LISTINO NEXTTEC'!A64:'LISTINO NEXTTEC'!D418,4,FALSE)</f>
        <v xml:space="preserve">prezzo su richiesta  </v>
      </c>
    </row>
    <row r="63" spans="1:4" ht="93" customHeight="1">
      <c r="A63" s="49" t="s">
        <v>26</v>
      </c>
      <c r="B63" s="6" t="s">
        <v>150</v>
      </c>
      <c r="C63" s="5" t="str">
        <f>VLOOKUP(ListinoPrezziProdotti457[[#This Row],[CODICE ARTICOLO]],'LISTINO NEXTTEC'!A59:'LISTINO NEXTTEC'!C416,3,FALSE)</f>
        <v>Chiave elettronica RFID pre-codificata. Codice ad alta sicurezza non duplicabile</v>
      </c>
      <c r="D63" s="7">
        <f>VLOOKUP(ListinoPrezziProdotti457[[#This Row],[CODICE ARTICOLO]],'LISTINO NEXTTEC'!A65:'LISTINO NEXTTEC'!D419,4,FALSE)</f>
        <v>17</v>
      </c>
    </row>
    <row r="64" spans="1:4" ht="93" customHeight="1">
      <c r="A64" s="49" t="s">
        <v>605</v>
      </c>
      <c r="B64" s="6" t="s">
        <v>150</v>
      </c>
      <c r="C64" s="5" t="str">
        <f>VLOOKUP(ListinoPrezziProdotti457[[#This Row],[CODICE ARTICOLO]],'LISTINO NEXTTEC'!A60:'LISTINO NEXTTEC'!C417,3,FALSE)</f>
        <v>Confezione 10 pezzi. Chiave elettronica RFID pre-codificata. Codice ad alta sicurezza non duplicabile.</v>
      </c>
      <c r="D64" s="7">
        <f>VLOOKUP(ListinoPrezziProdotti457[[#This Row],[CODICE ARTICOLO]],'LISTINO NEXTTEC'!A66:'LISTINO NEXTTEC'!D420,4,FALSE)</f>
        <v>150</v>
      </c>
    </row>
    <row r="65" spans="1:4" ht="93" customHeight="1">
      <c r="A65" s="49" t="s">
        <v>27</v>
      </c>
      <c r="B65" s="6" t="s">
        <v>150</v>
      </c>
      <c r="C65" s="5" t="str">
        <f>VLOOKUP(ListinoPrezziProdotti457[[#This Row],[CODICE ARTICOLO]],'LISTINO NEXTTEC'!A61:'LISTINO NEXTTEC'!C418,3,FALSE)</f>
        <v>Chiave elettronica RFID pre-codificata. Codice ad alta sicurezza non duplicabile</v>
      </c>
      <c r="D65" s="7">
        <f>VLOOKUP(ListinoPrezziProdotti457[[#This Row],[CODICE ARTICOLO]],'LISTINO NEXTTEC'!A66:'LISTINO NEXTTEC'!D420,4,FALSE)</f>
        <v>13</v>
      </c>
    </row>
    <row r="66" spans="1:4" ht="93" customHeight="1">
      <c r="A66" s="49" t="s">
        <v>607</v>
      </c>
      <c r="B66" s="6" t="s">
        <v>150</v>
      </c>
      <c r="C66" s="5" t="str">
        <f>VLOOKUP(ListinoPrezziProdotti457[[#This Row],[CODICE ARTICOLO]],'LISTINO NEXTTEC'!A62:'LISTINO NEXTTEC'!C419,3,FALSE)</f>
        <v>Confezione 10 pezzi. Chiave elettronica RFID pre-codificata. Codice ad alta sicurezza non duplicabile.</v>
      </c>
      <c r="D66" s="7">
        <f>VLOOKUP(ListinoPrezziProdotti457[[#This Row],[CODICE ARTICOLO]],'LISTINO NEXTTEC'!A67:'LISTINO NEXTTEC'!D421,4,FALSE)</f>
        <v>110</v>
      </c>
    </row>
    <row r="67" spans="1:4" ht="93" customHeight="1">
      <c r="A67" s="49" t="s">
        <v>28</v>
      </c>
      <c r="B67" s="40" t="s">
        <v>150</v>
      </c>
      <c r="C67" s="5" t="str">
        <f>VLOOKUP(ListinoPrezziProdotti457[[#This Row],[CODICE ARTICOLO]],'LISTINO NEXTTEC'!A63:'LISTINO NEXTTEC'!C420,3,FALSE)</f>
        <v>Badge elettronico RFID pre-codificato. Codice ad alta sicurezza non duplicabile</v>
      </c>
      <c r="D67" s="7">
        <f>VLOOKUP(ListinoPrezziProdotti457[[#This Row],[CODICE ARTICOLO]],'LISTINO NEXTTEC'!A67:'LISTINO NEXTTEC'!D421,4,FALSE)</f>
        <v>19</v>
      </c>
    </row>
    <row r="68" spans="1:4" ht="25.5" customHeight="1">
      <c r="A68" s="14"/>
      <c r="B68" s="15"/>
      <c r="C68" s="17" t="s">
        <v>66</v>
      </c>
      <c r="D68" s="17"/>
    </row>
    <row r="69" spans="1:4" ht="135" customHeight="1">
      <c r="A69" s="49" t="s">
        <v>573</v>
      </c>
      <c r="B69" s="6" t="s">
        <v>158</v>
      </c>
      <c r="C69" s="5" t="str">
        <f>VLOOKUP(ListinoPrezziProdotti457[[#This Row],[CODICE ARTICOLO]],'LISTINO NEXTTEC'!A65:'LISTINO NEXTTEC'!C422,3,FALSE)</f>
        <v>Modulo seriale espansione ingressi. Il modulo è dotato di uno slot plug-in per il collegamento di un modulo di espansione wireless, radio bidirezionale. Contenitore super compatto con aggancio per barra DIN. 1 ingresso per rivelatori convenzionali. Cablaggio NC o doppio bilanciamento. Specializzabile come Furto, Chiave, Rapina, 24H. Filtro ingresso programmabile per rivelatori inerziali e contaimpulsi. 1 uscita liberamente programmabile. Dimensioni (LxAxP) 55 x 90 x 33mm.</v>
      </c>
      <c r="D69" s="7">
        <f>VLOOKUP(ListinoPrezziProdotti457[[#This Row],[CODICE ARTICOLO]],'LISTINO NEXTTEC'!A69:'LISTINO NEXTTEC'!D423,4,FALSE)</f>
        <v>60</v>
      </c>
    </row>
    <row r="70" spans="1:4" ht="189.75" customHeight="1">
      <c r="A70" s="49" t="s">
        <v>570</v>
      </c>
      <c r="B70" s="6" t="s">
        <v>158</v>
      </c>
      <c r="C70" s="5" t="str">
        <f>VLOOKUP(ListinoPrezziProdotti457[[#This Row],[CODICE ARTICOLO]],'LISTINO NEXTTEC'!A66:'LISTINO NEXTTEC'!C423,3,FALSE)</f>
        <v>Gruppo di alimentazione supplementare con scheda espansione ingressi, collegamento seriale per SUPERLINK120.
8 ingressi per rivelatori convenzionali. Cablaggio NC o doppio bilanciamento. Specializzabili come Furto, Chiave, Rapina, 24H. Filtro ingresso programmabile per rivelatori inerziali e contaimpulsi. 5 uscite liberamente programmabili. Alimentatore switching 4A. Alloggiamento per batteria 18Ah. Contenitore metallico. Dimensioni (LxAxP) 325 x 330 x 85mm.</v>
      </c>
      <c r="D70" s="7">
        <f>VLOOKUP(ListinoPrezziProdotti457[[#This Row],[CODICE ARTICOLO]],'LISTINO NEXTTEC'!A70:'LISTINO NEXTTEC'!D424,4,FALSE)</f>
        <v>360</v>
      </c>
    </row>
    <row r="71" spans="1:4" ht="189.75" customHeight="1">
      <c r="A71" s="49" t="s">
        <v>569</v>
      </c>
      <c r="B71" s="6" t="s">
        <v>158</v>
      </c>
      <c r="C71" s="5" t="str">
        <f>VLOOKUP(ListinoPrezziProdotti457[[#This Row],[CODICE ARTICOLO]],'LISTINO NEXTTEC'!A67:'LISTINO NEXTTEC'!C424,3,FALSE)</f>
        <v>Gruppo di alimentazione supplementare con scheda espansione ingressi, collegamento seriale per SUPERLINK120 e LINK80
8 ingressi per rivelatori convenzionali. Cablaggio NC o doppio bilanciamento. Specializzabili come Furto, Chiave, Rapina, 24H. Filtro ingresso programmabile per rivelatori inerziali e contaimpulsi. 5 uscite liberamente programmabili. Alimentatore switching 1,7A. Contenitore in ABS.
Dimensioni (LxAxP) 230 x 330 x 70mm.</v>
      </c>
      <c r="D71" s="7">
        <f>VLOOKUP(ListinoPrezziProdotti457[[#This Row],[CODICE ARTICOLO]],'LISTINO NEXTTEC'!A71:'LISTINO NEXTTEC'!D425,4,FALSE)</f>
        <v>289</v>
      </c>
    </row>
    <row r="72" spans="1:4" ht="126.75" customHeight="1">
      <c r="A72" s="49" t="s">
        <v>629</v>
      </c>
      <c r="B72" s="6" t="s">
        <v>158</v>
      </c>
      <c r="C72" s="5" t="str">
        <f>VLOOKUP(ListinoPrezziProdotti457[[#This Row],[CODICE ARTICOLO]],'LISTINO NEXTTEC'!A68:'LISTINO NEXTTEC'!C425,3,FALSE)</f>
        <v>Modulo seriale espansione ingressi. Contenitore super compatto con aggancio per barra DIN.
8 ingressi per rivelatori convenzionali. Cablaggio NC o doppio bilanciamento (con resistenza da 1K o 10K).  Specializzabili come Furto, Chiave, Rapina, 24H. Filtro ingresso programmabile per rivelatori inerziali e contaimpulsi.
1 uscita liberamente programmabile. Dimensioni (LxAxP) 55 x 90 x 33mm.</v>
      </c>
      <c r="D72" s="7">
        <f>VLOOKUP(ListinoPrezziProdotti457[[#This Row],[CODICE ARTICOLO]],'LISTINO NEXTTEC'!A72:'LISTINO NEXTTEC'!D426,4,FALSE)</f>
        <v>120</v>
      </c>
    </row>
    <row r="73" spans="1:4" ht="126.75" customHeight="1">
      <c r="A73" s="49" t="s">
        <v>630</v>
      </c>
      <c r="B73" s="6" t="s">
        <v>158</v>
      </c>
      <c r="C73" s="5" t="str">
        <f>VLOOKUP(ListinoPrezziProdotti457[[#This Row],[CODICE ARTICOLO]],'LISTINO NEXTTEC'!A69:'LISTINO NEXTTEC'!C426,3,FALSE)</f>
        <v>Scheda seriale espansione ingressi. 8 ingressi per rilevatori convenzionali. Cablaggio NC o doppio
bilanciamento. Specializzabili come Furto, Chiave, Rapina, 24H. Filtro ingresso programmabile per
rilevatori inerziali e contaimpulsi. Gestione di 2 livelli di bilanciamento (10K/1K).
1 uscita liberamente programmabile. Dimensioni (LxA) 50 x 88mm.</v>
      </c>
      <c r="D73" s="7">
        <f>VLOOKUP(ListinoPrezziProdotti457[[#This Row],[CODICE ARTICOLO]],'LISTINO NEXTTEC'!A73:'LISTINO NEXTTEC'!D427,4,FALSE)</f>
        <v>100</v>
      </c>
    </row>
    <row r="74" spans="1:4" ht="156.75" customHeight="1">
      <c r="A74" s="49" t="s">
        <v>632</v>
      </c>
      <c r="B74" s="6" t="s">
        <v>158</v>
      </c>
      <c r="C74" s="5" t="str">
        <f>VLOOKUP(ListinoPrezziProdotti457[[#This Row],[CODICE ARTICOLO]],'LISTINO NEXTTEC'!A69:'LISTINO NEXTTEC'!C426,3,FALSE)</f>
        <v>Scheda seriale espansione ingressi. 8 ingressi per rilevatori convenzionali.
Cablaggio NC o doppio bilanciamento. Specializzabili come Furto, Chiave, Rapina, 24H. Filtro ingresso
programmabile per rilevatori inerziali e contaimpulsi. 3 ingressi Tecnici. 5 uscite programmabili.
Possibilità di alloggiare MODRTX per utilizzo della versione radio.</v>
      </c>
      <c r="D74" s="7">
        <f>VLOOKUP(ListinoPrezziProdotti457[[#This Row],[CODICE ARTICOLO]],'LISTINO NEXTTEC'!A73:'LISTINO NEXTTEC'!D427,4,FALSE)</f>
        <v>115</v>
      </c>
    </row>
    <row r="75" spans="1:4" ht="93" customHeight="1">
      <c r="A75" s="49" t="s">
        <v>595</v>
      </c>
      <c r="B75" s="6" t="s">
        <v>158</v>
      </c>
      <c r="C75" s="5" t="str">
        <f>VLOOKUP(ListinoPrezziProdotti457[[#This Row],[CODICE ARTICOLO]],'LISTINO NEXTTEC'!A70:'LISTINO NEXTTEC'!C427,3,FALSE)</f>
        <v>Modulo seriale espansione uscite. Contenitore super compatto con aggancio per barra DIN. 5 uscite liberamente programmabile. Ingresso di protezione 24H.
Dimensioni (LxAxP) 55 x 90 x 33mm.</v>
      </c>
      <c r="D75" s="7">
        <f>VLOOKUP(ListinoPrezziProdotti457[[#This Row],[CODICE ARTICOLO]],'LISTINO NEXTTEC'!A74:'LISTINO NEXTTEC'!D428,4,FALSE)</f>
        <v>75</v>
      </c>
    </row>
    <row r="76" spans="1:4" ht="93" customHeight="1">
      <c r="A76" s="49" t="s">
        <v>61</v>
      </c>
      <c r="B76" s="6" t="s">
        <v>206</v>
      </c>
      <c r="C76" s="5" t="str">
        <f>VLOOKUP(ListinoPrezziProdotti457[[#This Row],[CODICE ARTICOLO]],'LISTINO NEXTTEC'!A71:'LISTINO NEXTTEC'!C428,3,FALSE)</f>
        <v>Kit resistenze da 10K per bilanciamento ingressi centrale. Confezione 50pz.</v>
      </c>
      <c r="D76" s="7">
        <f>VLOOKUP(ListinoPrezziProdotti457[[#This Row],[CODICE ARTICOLO]],'LISTINO NEXTTEC'!A75:'LISTINO NEXTTEC'!D429,4,FALSE)</f>
        <v>6.5</v>
      </c>
    </row>
    <row r="77" spans="1:4" ht="25.5" customHeight="1">
      <c r="A77" s="17"/>
      <c r="B77" s="19"/>
      <c r="C77" s="17" t="s">
        <v>31</v>
      </c>
      <c r="D77" s="17"/>
    </row>
    <row r="78" spans="1:4" ht="93" customHeight="1">
      <c r="A78" s="49" t="s">
        <v>516</v>
      </c>
      <c r="B78" s="37" t="s">
        <v>158</v>
      </c>
      <c r="C78" s="5" t="str">
        <f>VLOOKUP(ListinoPrezziProdotti457[[#This Row],[CODICE ARTICOLO]],'LISTINO NEXTTEC'!A73:'LISTINO NEXTTEC'!C430,3,FALSE)</f>
        <v>Modulo seriale espansione DOMOTICA  DIMMER. Controllo da locale o remoto. 4 ingressi per pulsanti locali.  2 uscite  0/10  per pilotare alimentatori Dimmer. Contenitore  con aggancio per barra DIN. Dimensioni (LxAxP) 70 x 90 x 33mm</v>
      </c>
      <c r="D78" s="7">
        <f>VLOOKUP(ListinoPrezziProdotti457[[#This Row],[CODICE ARTICOLO]],'LISTINO NEXTTEC'!A77:'LISTINO NEXTTEC'!D431,4,FALSE)</f>
        <v>140</v>
      </c>
    </row>
    <row r="79" spans="1:4" ht="101" customHeight="1">
      <c r="A79" s="49" t="s">
        <v>517</v>
      </c>
      <c r="B79" s="37" t="s">
        <v>158</v>
      </c>
      <c r="C79" s="5" t="str">
        <f>VLOOKUP(ListinoPrezziProdotti457[[#This Row],[CODICE ARTICOLO]],'LISTINO NEXTTEC'!A74:'LISTINO NEXTTEC'!C431,3,FALSE)</f>
        <v>Modulo seriale BUS 485 DOMOTICA TAPPARELLE o LUCI. Controllo da locale o remoto. 2 ingressi per rilevatori convenzionali. NC /VELOCE . Filtro ingresso programmabile per rilevatori inerziali e contaimpulsi. 2 ingressi per pulsanti locali di Salita e Discesa programmabile uomo presente o temporizata, 2 uscite rele 10A 230V con protezione  per pilotare direttamente motori tapparelle o luci  con interblocco o senza  . Dimensioni (LxAxP) 70 x 90 x 33mm.</v>
      </c>
      <c r="D79" s="7">
        <f>VLOOKUP(ListinoPrezziProdotti457[[#This Row],[CODICE ARTICOLO]],'LISTINO NEXTTEC'!A78:'LISTINO NEXTTEC'!D432,4,FALSE)</f>
        <v>140</v>
      </c>
    </row>
    <row r="80" spans="1:4" ht="93" customHeight="1">
      <c r="A80" s="49" t="s">
        <v>32</v>
      </c>
      <c r="B80" s="6" t="s">
        <v>158</v>
      </c>
      <c r="C80" s="5" t="str">
        <f>VLOOKUP(ListinoPrezziProdotti457[[#This Row],[CODICE ARTICOLO]],'LISTINO NEXTTEC'!A75:'LISTINO NEXTTEC'!C432,3,FALSE)</f>
        <v>Modulo attuatore per utenze elettriche 230V AC.  Dotato di 2 ingressi di comando indipendenti per 2 uscite di attuazione relè con scambio libero. Contenitore super compatto con aggancio per barra DIN. Dimensioni (LxAxP) 55 x 90 x 33mm.</v>
      </c>
      <c r="D80" s="7">
        <f>VLOOKUP(ListinoPrezziProdotti457[[#This Row],[CODICE ARTICOLO]],'LISTINO NEXTTEC'!A79:'LISTINO NEXTTEC'!D433,4,FALSE)</f>
        <v>64</v>
      </c>
    </row>
    <row r="81" spans="1:9" ht="123" customHeight="1">
      <c r="A81" s="49" t="s">
        <v>33</v>
      </c>
      <c r="B81" s="6" t="s">
        <v>158</v>
      </c>
      <c r="C81" s="5" t="str">
        <f>VLOOKUP(ListinoPrezziProdotti457[[#This Row],[CODICE ARTICOLO]],'LISTINO NEXTTEC'!A76:'LISTINO NEXTTEC'!C433,3,FALSE)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81" s="7">
        <f>VLOOKUP(ListinoPrezziProdotti457[[#This Row],[CODICE ARTICOLO]],'LISTINO NEXTTEC'!A80:'LISTINO NEXTTEC'!D434,4,FALSE)</f>
        <v>150</v>
      </c>
      <c r="I81" s="30"/>
    </row>
    <row r="82" spans="1:9" ht="123" customHeight="1">
      <c r="A82" s="49" t="s">
        <v>555</v>
      </c>
      <c r="B82" s="37" t="s">
        <v>206</v>
      </c>
      <c r="C82" s="5" t="str">
        <f>VLOOKUP(ListinoPrezziProdotti457[[#This Row],[CODICE ARTICOLO]],'LISTINO NEXTTEC'!A77:'LISTINO NEXTTEC'!C434,3,FALSE)</f>
        <v>Sensore controllo clima  connesso alla centrale tramite BUS 485 controlla  la temperature e l’umidita del ambiente con uscita rele a bordo. Modulo con aggancio universale RJ45</v>
      </c>
      <c r="D82" s="7" t="str">
        <f>VLOOKUP(ListinoPrezziProdotti457[[#This Row],[CODICE ARTICOLO]],'LISTINO NEXTTEC'!A83:'LISTINO NEXTTEC'!D435,4,FALSE)</f>
        <v xml:space="preserve">prezzo su richiesta  </v>
      </c>
      <c r="I82" s="30"/>
    </row>
    <row r="83" spans="1:9" ht="35.25" customHeight="1">
      <c r="A83" s="53"/>
      <c r="B83" s="15"/>
      <c r="C83" s="17" t="s">
        <v>559</v>
      </c>
      <c r="D83" s="17"/>
    </row>
    <row r="84" spans="1:9" ht="144.75" customHeight="1">
      <c r="A84" s="49" t="s">
        <v>560</v>
      </c>
      <c r="B84" s="6" t="s">
        <v>158</v>
      </c>
      <c r="C84" s="5" t="str">
        <f>VLOOKUP(ListinoPrezziProdotti457[[#This Row],[CODICE ARTICOLO]],'LISTINO NEXTTEC'!A79:'LISTINO NEXTTEC'!C436,3,FALSE)</f>
        <v>Modulo base di telecomunicazione, collegamento su linea seriale, il modulo è dotato di uno slot
plug-in per il collegamento di un modulo di telecomunicazione cellulare NCD120G o MOD 4G-LTE.
Contenitore in ABS, colore bianco. Dimensioni (LxAxP) 135 x 215 x 63mm.</v>
      </c>
      <c r="D84" s="7">
        <f>VLOOKUP(ListinoPrezziProdotti457[[#This Row],[CODICE ARTICOLO]],'LISTINO NEXTTEC'!A1:'LISTINO NEXTTEC'!D365,4,FALSE)</f>
        <v>190</v>
      </c>
    </row>
    <row r="85" spans="1:9" ht="144.75" customHeight="1">
      <c r="A85" s="49" t="s">
        <v>561</v>
      </c>
      <c r="B85" s="6" t="s">
        <v>158</v>
      </c>
      <c r="C85" s="5" t="str">
        <f>VLOOKUP(ListinoPrezziProdotti457[[#This Row],[CODICE ARTICOLO]],'LISTINO NEXTTEC'!A80:'LISTINO NEXTTEC'!C437,3,FALSE)</f>
        <v>Modulo base di telecomunicazione con interfaccia LAN, collegamento su linea seriale, il modulo è
dotato di uno slot plug-in per il collegamento di un modulo di telecomunicazione cellulare NCD120G
o MOD 4G-LTE. Contenitore in ABS, colore bianco. Dimensioni (LxAxP) 135 x 215 x 63mm.</v>
      </c>
      <c r="D85" s="7">
        <f>VLOOKUP(ListinoPrezziProdotti457[[#This Row],[CODICE ARTICOLO]],'LISTINO NEXTTEC'!A2:'LISTINO NEXTTEC'!D366,4,FALSE)</f>
        <v>240</v>
      </c>
    </row>
    <row r="86" spans="1:9" ht="144.75" customHeight="1">
      <c r="A86" s="49" t="s">
        <v>562</v>
      </c>
      <c r="B86" s="6" t="s">
        <v>158</v>
      </c>
      <c r="C86" s="5" t="str">
        <f>VLOOKUP(ListinoPrezziProdotti457[[#This Row],[CODICE ARTICOLO]],'LISTINO NEXTTEC'!A81:'LISTINO NEXTTEC'!C438,3,FALSE)</f>
        <v>Modulo base di telecomunicazione autoalimentato con interfaccia LAN, collegamento su linea
seriale. il modulo è dotato di uno slot plug-in per il collegamento di un modulo di telecomunicazione
cellulare NCD120G o MOD 4G-LTE. Alimentatore switching 1,7A.
Alloggiamento per batteria 2Ah. Contenitore in ABS, colore bianco.
Dimensioni (LxAxP) 325 x 350 x 85mm.</v>
      </c>
      <c r="D86" s="7">
        <f>VLOOKUP(ListinoPrezziProdotti457[[#This Row],[CODICE ARTICOLO]],'LISTINO NEXTTEC'!A3:'LISTINO NEXTTEC'!D367,4,FALSE)</f>
        <v>300</v>
      </c>
    </row>
    <row r="87" spans="1:9" ht="54" customHeight="1">
      <c r="A87" s="49" t="s">
        <v>525</v>
      </c>
      <c r="B87" s="6" t="s">
        <v>206</v>
      </c>
      <c r="C87" s="5" t="str">
        <f>VLOOKUP(ListinoPrezziProdotti457[[#This Row],[CODICE ARTICOLO]],'LISTINO NEXTTEC'!A82:'LISTINO NEXTTEC'!C439,3,FALSE)</f>
        <v>Scheda per la registrazione dei messaggi vocali</v>
      </c>
      <c r="D87" s="7">
        <f>VLOOKUP(ListinoPrezziProdotti457[[#This Row],[CODICE ARTICOLO]],'LISTINO NEXTTEC'!A4:'LISTINO NEXTTEC'!D368,4,FALSE)</f>
        <v>60</v>
      </c>
    </row>
    <row r="88" spans="1:9" ht="250" customHeight="1">
      <c r="A88" s="49" t="s">
        <v>608</v>
      </c>
      <c r="B88" s="85" t="s">
        <v>158</v>
      </c>
      <c r="C88" s="5" t="str">
        <f>VLOOKUP(ListinoPrezziProdotti457[[#This Row],[CODICE ARTICOLO]],'LISTINO NEXTTEC'!A6:'LISTINO NEXTTEC'!C440,3,FALSE)</f>
        <v>MModulo di telecomunicazione con interfaccia Lan, integra il vettore di comunicazione IP.
Collegamento su linea seriale. Il modulo aumenta la dotazione telematica dei Sistemi iLink 4.0.
Il vettore IP integrato tramite l’applicazione Link Cloud oltre a trasmettere notifiche Push che
informano l’utenza sugli stati funzionali del sistema supporta la video verifica. L’applicazione è in
grado di gestire la visualizzazione di clip video dell’evento di allarme che contengono la registrazione
di 30sec precedenti e 10sec successivi all’evento.
L’applicazione gestisce la visualizzazione contemporanea della clip registrata e la ripresa in
tempo reale. Un comando dell’applicazione consente di scegliere per quale delle due immagini
massimizzare la dimensione. Contenitore super compatto con aggancio per barra DIN.
Contenitore in ABS. Colore grigio. Dimensioni (LxAxP) 74 x 99 x 38mm.</v>
      </c>
      <c r="D88" s="7">
        <f>VLOOKUP(ListinoPrezziProdotti457[[#This Row],[CODICE ARTICOLO]],'LISTINO NEXTTEC'!A5:'LISTINO NEXTTEC'!D369,4,FALSE)</f>
        <v>150</v>
      </c>
    </row>
    <row r="89" spans="1:9" ht="54" customHeight="1">
      <c r="A89" s="86" t="s">
        <v>609</v>
      </c>
      <c r="B89" s="85" t="s">
        <v>158</v>
      </c>
      <c r="C89" s="5" t="str">
        <f>VLOOKUP(ListinoPrezziProdotti457[[#This Row],[CODICE ARTICOLO]],'LISTINO NEXTTEC'!A7:'LISTINO NEXTTEC'!C441,3,FALSE)</f>
        <v>Scheda modulo di telecomunicazione con interfaccia Lan. Stesse caratteristiche del modulo
NCM-LAN P06 ma senza contenitore. Dimensioni (LxA) 68 x 88mm.</v>
      </c>
      <c r="D89" s="7">
        <f>VLOOKUP(ListinoPrezziProdotti457[[#This Row],[CODICE ARTICOLO]],'LISTINO NEXTTEC'!A6:'LISTINO NEXTTEC'!D370,4,FALSE)</f>
        <v>130</v>
      </c>
    </row>
    <row r="90" spans="1:9" ht="35.25" customHeight="1">
      <c r="A90" s="53"/>
      <c r="B90" s="15"/>
      <c r="C90" s="17" t="s">
        <v>575</v>
      </c>
      <c r="D90" s="17"/>
    </row>
    <row r="91" spans="1:9" ht="135.75" customHeight="1">
      <c r="A91" s="49" t="s">
        <v>95</v>
      </c>
      <c r="B91" s="6" t="s">
        <v>158</v>
      </c>
      <c r="C91" s="5" t="str">
        <f>VLOOKUP(ListinoPrezziProdotti457[[#This Row],[CODICE ARTICOLO]],'LISTINO NEXTTEC'!A86:'LISTINO NEXTTEC'!C443,3,FALSE)</f>
        <v>Scheda di interfaccia per la gestione di sistemi nebbiogeni: NEXTFOG 200, NEXTFOG 400, NEXTFOG 500 e NEXTFOG 600. Collegamento tra Sistemi i-LINK 4.0 e Sistemi nebbiogeni linea seriale RS485. I Sistemi iLINK4.0 consentono la programmazione e il controllo del Sistema nebbiogeno. Lo sparo del Sistema nebbiogeno può essere gestito da remoto tramite l’App LinkCloud.</v>
      </c>
      <c r="D91" s="7">
        <f>VLOOKUP(ListinoPrezziProdotti457[[#This Row],[CODICE ARTICOLO]],'LISTINO NEXTTEC'!A6:'LISTINO NEXTTEC'!D370,4,FALSE)</f>
        <v>120</v>
      </c>
    </row>
    <row r="92" spans="1:9" ht="25.5" customHeight="1">
      <c r="A92" s="26"/>
      <c r="B92" s="28"/>
      <c r="C92" s="31" t="s">
        <v>36</v>
      </c>
      <c r="D92" s="31"/>
    </row>
    <row r="93" spans="1:9" ht="84" customHeight="1">
      <c r="A93" s="49" t="s">
        <v>41</v>
      </c>
      <c r="B93" s="6" t="s">
        <v>158</v>
      </c>
      <c r="C93" s="5" t="str">
        <f>VLOOKUP(ListinoPrezziProdotti457[[#This Row],[CODICE ARTICOLO]],'LISTINO NEXTTEC'!A6:'LISTINO NEXTTEC'!C445,3,FALSE)</f>
        <v>Modulo di espansione wireless, radio bidirezionale. Montaggio plug-in su scheda centrale. Per gli allestimenti in armadio metallico è necessario abbinare una antenna a stilo ANT 433.</v>
      </c>
      <c r="D93" s="7">
        <f>VLOOKUP(ListinoPrezziProdotti457[[#This Row],[CODICE ARTICOLO]],'LISTINO NEXTTEC'!A8:'LISTINO NEXTTEC'!D372,4,FALSE)</f>
        <v>150</v>
      </c>
    </row>
    <row r="94" spans="1:9" ht="91.5" customHeight="1">
      <c r="A94" s="49" t="s">
        <v>550</v>
      </c>
      <c r="B94" s="37" t="s">
        <v>443</v>
      </c>
      <c r="C94" s="5" t="str">
        <f>VLOOKUP(ListinoPrezziProdotti457[[#This Row],[CODICE ARTICOLO]],'LISTINO NEXTTEC'!A89:'LISTINO NEXTTEC'!C446,3,FALSE)</f>
        <v>Ricetrasmettitore ripetitore ponte radio, riceve localmente i codici trasmessi da rivelatori e radiocomandi e li trasmette verso la centrale di ricezione/gestione. Il ricetrasmettitore può gestire fino a 32 codici.Portata radio 100m. Alimentatore switching 1,7A. Alloggiamento batteria 2Ah Contenitore in ABS. Colore bianco. Dimensioni (LxAxP) 195 x 215 x 63mm.</v>
      </c>
      <c r="D94" s="7">
        <f>VLOOKUP(ListinoPrezziProdotti457[[#This Row],[CODICE ARTICOLO]],'LISTINO NEXTTEC'!A9:'LISTINO NEXTTEC'!D373,4,FALSE)</f>
        <v>300</v>
      </c>
    </row>
    <row r="95" spans="1:9" ht="7.5" customHeight="1">
      <c r="A95" s="22"/>
      <c r="B95" s="27"/>
      <c r="C95" s="27"/>
      <c r="D95" s="27"/>
      <c r="F95" s="29"/>
    </row>
    <row r="96" spans="1:9" ht="65.25" customHeight="1">
      <c r="A96" s="49" t="s">
        <v>468</v>
      </c>
      <c r="B96" s="6" t="s">
        <v>158</v>
      </c>
      <c r="C96" s="5" t="str">
        <f>VLOOKUP(ListinoPrezziProdotti457[[#This Row],[CODICE ARTICOLO]],'LISTINO NEXTTEC'!A6:'LISTINO NEXTTEC'!C448,3,FALSE)</f>
        <v>Modulo ad innesto Wi-fi per centrale SUPERLINK con case in plastica</v>
      </c>
      <c r="D96" s="7">
        <f>VLOOKUP(ListinoPrezziProdotti457[[#This Row],[CODICE ARTICOLO]],'LISTINO NEXTTEC'!A11:'LISTINO NEXTTEC'!D375,4,FALSE)</f>
        <v>110</v>
      </c>
    </row>
    <row r="97" spans="1:7" ht="61.5" customHeight="1">
      <c r="A97" s="49" t="s">
        <v>467</v>
      </c>
      <c r="B97" s="6" t="s">
        <v>158</v>
      </c>
      <c r="C97" s="5" t="str">
        <f>VLOOKUP(ListinoPrezziProdotti457[[#This Row],[CODICE ARTICOLO]],'LISTINO NEXTTEC'!A7:'LISTINO NEXTTEC'!C449,3,FALSE)</f>
        <v xml:space="preserve">Modulo ad innesto Wi-fi per centrale SUPERLINK con case in lamiera </v>
      </c>
      <c r="D97" s="7">
        <f>VLOOKUP(ListinoPrezziProdotti457[[#This Row],[CODICE ARTICOLO]],'LISTINO NEXTTEC'!A13:'LISTINO NEXTTEC'!D376,4,FALSE)</f>
        <v>140</v>
      </c>
    </row>
    <row r="98" spans="1:7" s="12" customFormat="1" ht="65.25" customHeight="1">
      <c r="A98" s="80" t="s">
        <v>515</v>
      </c>
      <c r="B98" s="40" t="s">
        <v>158</v>
      </c>
      <c r="C98" s="5" t="e">
        <f>VLOOKUP(ListinoPrezziProdotti457[[#This Row],[CODICE ARTICOLO]],'LISTINO NEXTTEC'!A93:'LISTINO NEXTTEC'!C450,3,FALSE)</f>
        <v>#N/A</v>
      </c>
      <c r="D98" s="7">
        <f>VLOOKUP(ListinoPrezziProdotti457[[#This Row],[CODICE ARTICOLO]],'LISTINO NEXTTEC'!A14:'LISTINO NEXTTEC'!D377,4,FALSE)</f>
        <v>150</v>
      </c>
    </row>
    <row r="99" spans="1:7" ht="30.75" customHeight="1">
      <c r="A99" s="22"/>
      <c r="B99" s="27"/>
      <c r="C99" s="27"/>
      <c r="D99" s="27"/>
      <c r="G99" s="29"/>
    </row>
    <row r="100" spans="1:7" ht="114.75" customHeight="1">
      <c r="A100" s="57" t="s">
        <v>37</v>
      </c>
      <c r="B100" s="6" t="s">
        <v>157</v>
      </c>
      <c r="C100" s="5" t="str">
        <f>VLOOKUP(ListinoPrezziProdotti457[[#This Row],[CODICE ARTICOLO]],'LISTINO NEXTTEC'!A6:'LISTINO NEXTTEC'!C452,3,FALSE)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100" s="7">
        <f>VLOOKUP(ListinoPrezziProdotti457[[#This Row],[CODICE ARTICOLO]],'LISTINO NEXTTEC'!A16:'LISTINO NEXTTEC'!D379,4,FALSE)</f>
        <v>22</v>
      </c>
    </row>
    <row r="101" spans="1:7" ht="118.5" customHeight="1">
      <c r="A101" s="58" t="s">
        <v>38</v>
      </c>
      <c r="B101" s="6" t="s">
        <v>157</v>
      </c>
      <c r="C101" s="5" t="str">
        <f>VLOOKUP(ListinoPrezziProdotti457[[#This Row],[CODICE ARTICOLO]],'LISTINO NEXTTEC'!A7:'LISTINO NEXTTEC'!C453,3,FALSE)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D101" s="7">
        <f>VLOOKUP(ListinoPrezziProdotti457[[#This Row],[CODICE ARTICOLO]],'LISTINO NEXTTEC'!A17:'LISTINO NEXTTEC'!D380,4,FALSE)</f>
        <v>27</v>
      </c>
    </row>
    <row r="102" spans="1:7" ht="25.5" customHeight="1">
      <c r="A102" s="33"/>
      <c r="B102" s="23"/>
      <c r="C102" s="34" t="s">
        <v>39</v>
      </c>
      <c r="D102" s="34"/>
    </row>
    <row r="103" spans="1:7" ht="91.5" customHeight="1">
      <c r="A103" s="49" t="s">
        <v>239</v>
      </c>
      <c r="B103" s="6" t="s">
        <v>176</v>
      </c>
      <c r="C103" s="5" t="str">
        <f>VLOOKUP(ListinoPrezziProdotti457[[#This Row],[CODICE ARTICOLO]],'LISTINO NEXTTEC'!A98:'LISTINO NEXTTEC'!C455,3,FALSE)</f>
        <v>Radiocomando monodirezionale. 4 canali o 8 canali utilizzando i tasti doppia funzione. Il
radiocomando può gestire: Programmi, Ingressi e uscite. Batteria Alcalina NRBCR2032 a corredo.
Colori bianco o antracite.</v>
      </c>
      <c r="D103" s="7">
        <f>VLOOKUP(ListinoPrezziProdotti457[[#This Row],[CODICE ARTICOLO]],'LISTINO NEXTTEC'!A69:'LISTINO NEXTTEC'!D423,4,FALSE)</f>
        <v>70</v>
      </c>
    </row>
    <row r="104" spans="1:7" ht="91.5" customHeight="1">
      <c r="A104" s="49" t="s">
        <v>240</v>
      </c>
      <c r="B104" s="6" t="s">
        <v>176</v>
      </c>
      <c r="C104" s="5" t="str">
        <f>VLOOKUP(ListinoPrezziProdotti457[[#This Row],[CODICE ARTICOLO]],'LISTINO NEXTTEC'!A99:'LISTINO NEXTTEC'!C456,3,FALSE)</f>
        <v>Radiocomando bidirezionale. 3 canali. tasto di interrogazione stato comandi.
Il radiocomando può gestire: Programmi, Ingressi e uscite.
Batteria Litio NRBCR2032 a corredo. Colori bianco o antracite.</v>
      </c>
      <c r="D104" s="7">
        <f>VLOOKUP(ListinoPrezziProdotti457[[#This Row],[CODICE ARTICOLO]],'LISTINO NEXTTEC'!A103:'LISTINO NEXTTEC'!D455,4,FALSE)</f>
        <v>88</v>
      </c>
    </row>
    <row r="105" spans="1:7" ht="91.5" customHeight="1">
      <c r="A105" s="49" t="s">
        <v>494</v>
      </c>
      <c r="B105" s="6" t="s">
        <v>133</v>
      </c>
      <c r="C105" s="5" t="str">
        <f>VLOOKUP(ListinoPrezziProdotti457[[#This Row],[CODICE ARTICOLO]],'LISTINO NEXTTEC'!A100:'LISTINO NEXTTEC'!C457,3,FALSE)</f>
        <v>Tastiera di gestione radio bidirezionale. Organi di visualizzazione: Leds. Due batterie Litio NRB036 a corredo. Contenitore ABS. Colori disponibili bianco o antracite. Dimensioni (LxAxP) 132 x 122 x 35mm.</v>
      </c>
      <c r="D105" s="7">
        <f>VLOOKUP(ListinoPrezziProdotti457[[#This Row],[CODICE ARTICOLO]],'LISTINO NEXTTEC'!A104:'LISTINO NEXTTEC'!D456,4,FALSE)</f>
        <v>200</v>
      </c>
    </row>
    <row r="106" spans="1:7" ht="25.5" customHeight="1">
      <c r="A106" s="26"/>
      <c r="B106" s="27"/>
      <c r="C106" s="31" t="s">
        <v>40</v>
      </c>
      <c r="D106" s="31"/>
    </row>
    <row r="107" spans="1:7" ht="104.25" customHeight="1">
      <c r="A107" s="49" t="s">
        <v>625</v>
      </c>
      <c r="B107" s="6" t="s">
        <v>377</v>
      </c>
      <c r="C107" s="5" t="str">
        <f>VLOOKUP(ListinoPrezziProdotti457[[#This Row],[CODICE ARTICOLO]],'LISTINO NEXTTEC'!A103:'LISTINO NEXTTEC'!C459,3,FALSE)</f>
        <v>Rivelatore contatto magnetico radio. Contatto magnetico interno, 1 ingressi per dispositivi esterni contatto magnetico e/o contaimpulsi. Singolo o doppio codice di allarme.
Batteria Litio NRB036 a corredo. Colori bianco o marrone.</v>
      </c>
      <c r="D107" s="7">
        <f>VLOOKUP(ListinoPrezziProdotti457[[#This Row],[CODICE ARTICOLO]],'LISTINO NEXTTEC'!A106:'LISTINO NEXTTEC'!D458,4,FALSE)</f>
        <v>70</v>
      </c>
    </row>
    <row r="108" spans="1:7" ht="104.25" customHeight="1">
      <c r="A108" s="49" t="s">
        <v>399</v>
      </c>
      <c r="B108" s="6" t="s">
        <v>377</v>
      </c>
      <c r="C108" s="5" t="str">
        <f>VLOOKUP(ListinoPrezziProdotti457[[#This Row],[CODICE ARTICOLO]],'LISTINO NEXTTEC'!A104:'LISTINO NEXTTEC'!C460,3,FALSE)</f>
        <v>Rivelatore contatto magnetico radio. Contatto magnetico interno, 2 ingressi per dispositivi esterni contatto magnetico e/o contaimpulsi. Singolo o doppio codice di allarme.
Batteria Litio NRB036 a corredo. Colori bianco o marrone.</v>
      </c>
      <c r="D108" s="7">
        <f>VLOOKUP(ListinoPrezziProdotti457[[#This Row],[CODICE ARTICOLO]],'LISTINO NEXTTEC'!A107:'LISTINO NEXTTEC'!D459,4,FALSE)</f>
        <v>88</v>
      </c>
    </row>
    <row r="109" spans="1:7" ht="91.5" customHeight="1">
      <c r="A109" s="49" t="s">
        <v>400</v>
      </c>
      <c r="B109" s="6" t="s">
        <v>377</v>
      </c>
      <c r="C109" s="5" t="str">
        <f>VLOOKUP(ListinoPrezziProdotti457[[#This Row],[CODICE ARTICOLO]],'LISTINO NEXTTEC'!A105:'LISTINO NEXTTEC'!C461,3,FALSE)</f>
        <v>Rivelatore contatto magnetico, radio. Contatto magnetico interno, più rivelatore inerziale integrato, 2 ingressi per dispositivi esterni contatto magnetico e/o contaimpulsi. Singolo o doppio codice di allarme. Batteria Litio NRB036 a corredo. Colori bianco o marrone.</v>
      </c>
      <c r="D109" s="7">
        <f>VLOOKUP(ListinoPrezziProdotti457[[#This Row],[CODICE ARTICOLO]],'LISTINO NEXTTEC'!A107:'LISTINO NEXTTEC'!D459,4,FALSE)</f>
        <v>99</v>
      </c>
    </row>
    <row r="110" spans="1:7" ht="91.5" customHeight="1">
      <c r="A110" s="49" t="s">
        <v>508</v>
      </c>
      <c r="B110" s="6" t="s">
        <v>377</v>
      </c>
      <c r="C110" s="5" t="str">
        <f>VLOOKUP(ListinoPrezziProdotti457[[#This Row],[CODICE ARTICOLO]],'LISTINO NEXTTEC'!A106:'LISTINO NEXTTEC'!C462,3,FALSE)</f>
        <v>Rivelatore contatto magnetico radio. Contatto magnetico interno, 2 ingressi per dispositivi esterni contatto magnetico e/o contaimpulsi. Singolo o doppio codice di allarme.Batteria Litio NRB036 a corredo. Colori bianco o marrone.</v>
      </c>
      <c r="D110" s="7">
        <f>VLOOKUP(ListinoPrezziProdotti457[[#This Row],[CODICE ARTICOLO]],'LISTINO NEXTTEC'!A108:'LISTINO NEXTTEC'!D460,4,FALSE)</f>
        <v>88</v>
      </c>
    </row>
    <row r="111" spans="1:7" ht="91.5" customHeight="1">
      <c r="A111" s="49" t="s">
        <v>507</v>
      </c>
      <c r="B111" s="6" t="s">
        <v>377</v>
      </c>
      <c r="C111" s="5" t="str">
        <f>VLOOKUP(ListinoPrezziProdotti457[[#This Row],[CODICE ARTICOLO]],'LISTINO NEXTTEC'!A107:'LISTINO NEXTTEC'!C463,3,FALSE)</f>
        <v>Rilevatore contatto magnetico radio. Contatto magnetico interno, 2 ingressi per dispositivi esterni contatto magnetico e/o contaimpulsi. Singolo o doppio codice di allarme.
Batteria Litio NRB036 a corredo. Colori bianco o marrone.</v>
      </c>
      <c r="D111" s="7">
        <f>VLOOKUP(ListinoPrezziProdotti457[[#This Row],[CODICE ARTICOLO]],'LISTINO NEXTTEC'!A109:'LISTINO NEXTTEC'!D461,4,FALSE)</f>
        <v>99</v>
      </c>
    </row>
    <row r="112" spans="1:7" ht="91.5" customHeight="1">
      <c r="A112" s="49" t="s">
        <v>43</v>
      </c>
      <c r="B112" s="6" t="s">
        <v>219</v>
      </c>
      <c r="C112" s="5" t="str">
        <f>VLOOKUP(ListinoPrezziProdotti457[[#This Row],[CODICE ARTICOLO]],'LISTINO NEXTTEC'!A108:'LISTINO NEXTTEC'!C464,3,FALSE)</f>
        <v>Rivelatore radio. Infrarosso passivo per la protezione volumetrica di interni. Zone sensibili 18 su 4 piani. Portata 12m. Snodo in dotazione.
Batteria Litio NRB036_14500 a corredo. Colore bianco.</v>
      </c>
      <c r="D112" s="7">
        <f>VLOOKUP(ListinoPrezziProdotti457[[#This Row],[CODICE ARTICOLO]],'LISTINO NEXTTEC'!A110:'LISTINO NEXTTEC'!D462,4,FALSE)</f>
        <v>115</v>
      </c>
    </row>
    <row r="113" spans="1:4" ht="115.5" customHeight="1">
      <c r="A113" s="49" t="s">
        <v>44</v>
      </c>
      <c r="B113" s="6" t="s">
        <v>219</v>
      </c>
      <c r="C113" s="5" t="str">
        <f>VLOOKUP(ListinoPrezziProdotti457[[#This Row],[CODICE ARTICOLO]],'LISTINO NEXTTEC'!A109:'LISTINO NEXTTEC'!C465,3,FALSE)</f>
        <v>Rivelatore radio. Doppia tecnologia infrarosso passivo più microonda, per protezione volumetrica di interni. Logica di rivelazione AND. Zone sensibili infrarosso 18 su 4 piani. Portata 12m.
Snodo in dotazione. Batteria Litio NRB036_14500 a corredo. Colore bianco.</v>
      </c>
      <c r="D113" s="7">
        <f>VLOOKUP(ListinoPrezziProdotti457[[#This Row],[CODICE ARTICOLO]],'LISTINO NEXTTEC'!A111:'LISTINO NEXTTEC'!D463,4,FALSE)</f>
        <v>180</v>
      </c>
    </row>
    <row r="114" spans="1:4" ht="91.5" customHeight="1">
      <c r="A114" s="49" t="s">
        <v>244</v>
      </c>
      <c r="B114" s="6" t="s">
        <v>219</v>
      </c>
      <c r="C114" s="5" t="str">
        <f>VLOOKUP(ListinoPrezziProdotti457[[#This Row],[CODICE ARTICOLO]],'LISTINO NEXTTEC'!A110:'LISTINO NEXTTEC'!C466,3,FALSE)</f>
        <v>Rivelatore radio. Doppia tecnologia infrarosso passivo più microonda, per protezione perimetrica di interni. Adatto per la protezione di porte e finestre. Logica di rivelazione AND. Portata 3m.
Batteria Litio NRB28 a corredo. Colori bianco o marrone.</v>
      </c>
      <c r="D114" s="7">
        <f>VLOOKUP(ListinoPrezziProdotti457[[#This Row],[CODICE ARTICOLO]],'LISTINO NEXTTEC'!A112:'LISTINO NEXTTEC'!D464,4,FALSE)</f>
        <v>150</v>
      </c>
    </row>
    <row r="115" spans="1:4" ht="25.5" customHeight="1">
      <c r="A115" s="22"/>
      <c r="B115" s="23"/>
      <c r="C115" s="35" t="s">
        <v>49</v>
      </c>
      <c r="D115" s="35"/>
    </row>
    <row r="116" spans="1:4" ht="120.75" customHeight="1">
      <c r="A116" s="49" t="s">
        <v>47</v>
      </c>
      <c r="B116" s="6" t="s">
        <v>219</v>
      </c>
      <c r="C116" s="5" t="str">
        <f>VLOOKUP(ListinoPrezziProdotti457[[#This Row],[CODICE ARTICOLO]],'LISTINO NEXTTEC'!A112:'LISTINO NEXTTEC'!C468,3,FALSE)</f>
        <v>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v>
      </c>
      <c r="D116" s="7">
        <f>VLOOKUP(ListinoPrezziProdotti457[[#This Row],[CODICE ARTICOLO]],'LISTINO NEXTTEC'!A114:'LISTINO NEXTTEC'!D466,4,FALSE)</f>
        <v>295</v>
      </c>
    </row>
    <row r="117" spans="1:4" ht="25.5" customHeight="1">
      <c r="A117" s="22"/>
      <c r="B117" s="23"/>
      <c r="C117" s="34" t="s">
        <v>48</v>
      </c>
      <c r="D117" s="34"/>
    </row>
    <row r="118" spans="1:4" ht="126.75" customHeight="1">
      <c r="A118" s="58" t="s">
        <v>591</v>
      </c>
      <c r="B118" s="6" t="s">
        <v>140</v>
      </c>
      <c r="C118" s="5" t="str">
        <f>VLOOKUP(ListinoPrezziProdotti457[[#This Row],[CODICE ARTICOLO]],'LISTINO NEXTTEC'!A115:'LISTINO NEXTTEC'!C471,3,FALSE)</f>
        <v>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v>
      </c>
      <c r="D118" s="7">
        <f>VLOOKUP(ListinoPrezziProdotti457[[#This Row],[CODICE ARTICOLO]],'LISTINO NEXTTEC'!A117:'LISTINO NEXTTEC'!D469,4,FALSE)</f>
        <v>295</v>
      </c>
    </row>
    <row r="119" spans="1:4" ht="126.75" customHeight="1">
      <c r="A119" s="58" t="s">
        <v>593</v>
      </c>
      <c r="B119" s="6" t="s">
        <v>140</v>
      </c>
      <c r="C119" s="5" t="str">
        <f>VLOOKUP(ListinoPrezziProdotti457[[#This Row],[CODICE ARTICOLO]],'LISTINO NEXTTEC'!A116:'LISTINO NEXTTEC'!C472,3,FALSE)</f>
        <v>Stesse caratteristiche del modello NSE100RTX. Alimentazione Batteria Alcalina - NRBMN 7,5V a corredo.</v>
      </c>
      <c r="D119" s="7">
        <f>VLOOKUP(ListinoPrezziProdotti457[[#This Row],[CODICE ARTICOLO]],'LISTINO NEXTTEC'!A118:'LISTINO NEXTTEC'!D470,4,FALSE)</f>
        <v>275</v>
      </c>
    </row>
    <row r="120" spans="1:4" ht="135.75" customHeight="1">
      <c r="A120" s="58" t="s">
        <v>594</v>
      </c>
      <c r="B120" s="6" t="s">
        <v>140</v>
      </c>
      <c r="C120" s="5" t="str">
        <f>VLOOKUP(ListinoPrezziProdotti457[[#This Row],[CODICE ARTICOLO]],'LISTINO NEXTTEC'!A117:'LISTINO NEXTTEC'!C473,3,FALSE)</f>
        <v>Stesse caratteristiche del modello NSE100RTX. Alimentazione 230V AC. Alimentatore integrato 1.4A. Alloggiamento batteria 12V-2Ah</v>
      </c>
      <c r="D120" s="7">
        <f>VLOOKUP(ListinoPrezziProdotti457[[#This Row],[CODICE ARTICOLO]],'LISTINO NEXTTEC'!A119:'LISTINO NEXTTEC'!D471,4,FALSE)</f>
        <v>295</v>
      </c>
    </row>
    <row r="121" spans="1:4" ht="91.5" customHeight="1">
      <c r="B121" s="73"/>
      <c r="C121" s="66" t="s">
        <v>657</v>
      </c>
      <c r="D121" s="74"/>
    </row>
    <row r="122" spans="1:4" ht="91.5" customHeight="1">
      <c r="C122" s="66" t="s">
        <v>442</v>
      </c>
      <c r="D122" s="68"/>
    </row>
    <row r="123" spans="1:4" ht="91.5" customHeight="1"/>
    <row r="124" spans="1:4" ht="91.5" customHeight="1"/>
    <row r="125" spans="1:4" ht="91.5" customHeight="1"/>
    <row r="126" spans="1:4" ht="91.5" customHeight="1"/>
    <row r="127" spans="1:4" ht="91.5" customHeight="1"/>
    <row r="128" spans="1:4" ht="91.5" customHeight="1"/>
    <row r="129" ht="91.5" customHeight="1"/>
    <row r="130" ht="91.5" customHeight="1"/>
    <row r="131" ht="91.5" customHeight="1"/>
  </sheetData>
  <mergeCells count="3">
    <mergeCell ref="A3:D4"/>
    <mergeCell ref="A5:D5"/>
    <mergeCell ref="A6:C6"/>
  </mergeCells>
  <phoneticPr fontId="32" type="noConversion"/>
  <dataValidations count="11">
    <dataValidation allowBlank="1" showInputMessage="1" showErrorMessage="1" prompt="Immettere le informazioni sui prezzi per volume in questa cella" sqref="A5:D5" xr:uid="{00000000-0002-0000-0400-000000000000}"/>
    <dataValidation allowBlank="1" showInputMessage="1" showErrorMessage="1" prompt="Immettere la data dell'ultimo aggiornamento nella cella a destra e i dettagli dei prodotti nella tabella sottostante" sqref="A6:C6" xr:uid="{00000000-0002-0000-0400-000001000000}"/>
    <dataValidation allowBlank="1" showInputMessage="1" showErrorMessage="1" prompt="Il titolo del foglio di lavoro si trova in questa cella" sqref="A3" xr:uid="{00000000-0002-0000-0400-000002000000}"/>
    <dataValidation allowBlank="1" showInputMessage="1" showErrorMessage="1" prompt="Immettere l'indirizzo del sito Web aziendale in questa cella" sqref="C2 D1" xr:uid="{00000000-0002-0000-0400-000003000000}"/>
    <dataValidation allowBlank="1" showInputMessage="1" showErrorMessage="1" prompt="Immettere nome, via e numero civico, CAP, città e provincia della società in questa cella" sqref="A1:A2 B1" xr:uid="{00000000-0002-0000-0400-000004000000}"/>
    <dataValidation allowBlank="1" showInputMessage="1" showErrorMessage="1" prompt="Immettere il prezzo unitario al dettaglio in questa colonna sotto questa intestazione" sqref="D7" xr:uid="{00000000-0002-0000-0400-000005000000}"/>
    <dataValidation allowBlank="1" showInputMessage="1" showErrorMessage="1" prompt="Immettere la descrizione in questa colonna sotto questa intestazione" sqref="C7" xr:uid="{00000000-0002-0000-0400-000006000000}"/>
    <dataValidation allowBlank="1" showInputMessage="1" showErrorMessage="1" prompt="Immettere il nome in questa colonna sotto questa intestazione" sqref="B7" xr:uid="{00000000-0002-0000-0400-000007000000}"/>
    <dataValidation allowBlank="1" showInputMessage="1" showErrorMessage="1" prompt="Immettere il nome del prodotto in questa colonna sotto questa intestazione. Usare i filtri delle intestazioni per trovare voci specifiche" sqref="A7" xr:uid="{00000000-0002-0000-0400-000008000000}"/>
    <dataValidation allowBlank="1" showInputMessage="1" showErrorMessage="1" prompt="Immettere la data dell'ultimo aggiornamento in questa cella" sqref="D6" xr:uid="{00000000-0002-0000-0400-000009000000}"/>
    <dataValidation allowBlank="1" showInputMessage="1" showErrorMessage="1" prompt="Immettere i numeri di telefono e fax della società in questa cella" sqref="B1:B2 C1" xr:uid="{00000000-0002-0000-0400-00000A000000}"/>
  </dataValidations>
  <hyperlinks>
    <hyperlink ref="D1" r:id="rId1" xr:uid="{00000000-0004-0000-0400-000000000000}"/>
  </hyperlinks>
  <printOptions horizontalCentered="1"/>
  <pageMargins left="0.4" right="0.4" top="0.4" bottom="0.5" header="0.3" footer="0.3"/>
  <pageSetup paperSize="9" fitToHeight="0" orientation="landscape" r:id="rId2"/>
  <headerFooter differentFirst="1">
    <oddFooter>Page &amp;P of &amp;N</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autoPageBreaks="0" fitToPage="1"/>
  </sheetPr>
  <dimension ref="B1:I68"/>
  <sheetViews>
    <sheetView showGridLines="0" zoomScale="77" zoomScaleNormal="77" workbookViewId="0">
      <selection activeCell="B3" sqref="B3:E4"/>
    </sheetView>
  </sheetViews>
  <sheetFormatPr baseColWidth="10" defaultColWidth="8.6640625" defaultRowHeight="30" customHeight="1"/>
  <cols>
    <col min="1" max="1" width="2.6640625" customWidth="1"/>
    <col min="2" max="2" width="27.1640625" customWidth="1"/>
    <col min="3" max="3" width="22" customWidth="1"/>
    <col min="4" max="4" width="61.83203125" customWidth="1"/>
    <col min="5" max="5" width="23.6640625" customWidth="1"/>
  </cols>
  <sheetData>
    <row r="1" spans="2:5" ht="35" customHeight="1">
      <c r="B1" s="20" t="s">
        <v>4</v>
      </c>
      <c r="C1" s="63" t="s">
        <v>5</v>
      </c>
      <c r="D1" s="64" t="s">
        <v>6</v>
      </c>
      <c r="E1" s="65" t="s">
        <v>1</v>
      </c>
    </row>
    <row r="2" spans="2:5" ht="35" customHeight="1">
      <c r="B2" s="4"/>
      <c r="C2" s="2"/>
      <c r="D2" s="3"/>
    </row>
    <row r="3" spans="2:5" ht="36" customHeight="1">
      <c r="B3" s="127" t="s">
        <v>702</v>
      </c>
      <c r="C3" s="127"/>
      <c r="D3" s="127"/>
      <c r="E3" s="127"/>
    </row>
    <row r="4" spans="2:5" ht="15" customHeight="1">
      <c r="B4" s="127"/>
      <c r="C4" s="127"/>
      <c r="D4" s="127"/>
      <c r="E4" s="127"/>
    </row>
    <row r="5" spans="2:5" ht="15" customHeight="1">
      <c r="B5" s="128"/>
      <c r="C5" s="128"/>
      <c r="D5" s="128"/>
      <c r="E5" s="128"/>
    </row>
    <row r="6" spans="2:5" ht="15" customHeight="1">
      <c r="B6" s="129"/>
      <c r="C6" s="129"/>
      <c r="D6" s="129"/>
      <c r="E6" s="1"/>
    </row>
    <row r="7" spans="2:5" ht="24" customHeight="1">
      <c r="B7" s="32" t="s">
        <v>2</v>
      </c>
      <c r="C7" s="32" t="s">
        <v>20</v>
      </c>
      <c r="D7" s="32" t="s">
        <v>0</v>
      </c>
      <c r="E7" s="32" t="s">
        <v>3</v>
      </c>
    </row>
    <row r="8" spans="2:5" ht="42" customHeight="1">
      <c r="B8" s="12"/>
      <c r="C8" s="12"/>
      <c r="D8" s="18" t="s">
        <v>72</v>
      </c>
      <c r="E8" s="13"/>
    </row>
    <row r="9" spans="2:5" ht="25.5" customHeight="1">
      <c r="B9" s="8"/>
      <c r="C9" s="8"/>
      <c r="D9" s="17" t="s">
        <v>18</v>
      </c>
      <c r="E9" s="10"/>
    </row>
    <row r="10" spans="2:5" ht="105.75" customHeight="1">
      <c r="B10" s="49" t="s">
        <v>73</v>
      </c>
      <c r="C10" s="40" t="s">
        <v>125</v>
      </c>
      <c r="D10" s="5" t="str">
        <f>VLOOKUP(ListinoPrezziProdotti456[[#This Row],[CODICE ARTICOLO]],'LISTINO NEXTTEC'!A6:'LISTINO NEXTTEC'!D372,3,FALSE)</f>
        <v>Centrale con vettore di comunicazione PSTN, tastiera di gestione/programmazione, display 2x16. 8 ingressi Furto espandibili a 32, 8 ingressi Tecnici. 48 ingressi Wireless attivabili con modulo radio
opzionale. Alimentatore switching 1,7A. Contenitore in ABS. Dimensioni (LxAxP) 230 x 330 x 70mm.</v>
      </c>
      <c r="E10" s="7">
        <f>VLOOKUP(ListinoPrezziProdotti456[[#This Row],[CODICE ARTICOLO]],'LISTINO NEXTTEC'!A11:'LISTINO NEXTTEC'!D375,4,FALSE)</f>
        <v>465</v>
      </c>
    </row>
    <row r="11" spans="2:5" ht="92.25" customHeight="1">
      <c r="B11" s="49" t="s">
        <v>74</v>
      </c>
      <c r="C11" s="40" t="s">
        <v>125</v>
      </c>
      <c r="D11" s="5" t="str">
        <f>VLOOKUP(ListinoPrezziProdotti456[[#This Row],[CODICE ARTICOLO]],'LISTINO NEXTTEC'!A7:'LISTINO NEXTTEC'!D373,3,FALSE)</f>
        <v>Centrale con vettore di comunicazione PSTN. 8 ingressi Furto espandibili a 32, 8 ingressi Tecnici. 48 ingressi Wireless attivabili con modulo radio opzionale.
Alimentatore switching 4A. Contenitore metallico. Dimensioni (LxAxP) 325 x 330 x 85mm.</v>
      </c>
      <c r="E11" s="7">
        <f>VLOOKUP(ListinoPrezziProdotti456[[#This Row],[CODICE ARTICOLO]],'LISTINO NEXTTEC'!A13:'LISTINO NEXTTEC'!D376,4,FALSE)</f>
        <v>615</v>
      </c>
    </row>
    <row r="12" spans="2:5" ht="8.25" customHeight="1">
      <c r="B12" s="14"/>
      <c r="C12" s="15"/>
      <c r="D12" s="15"/>
      <c r="E12" s="15"/>
    </row>
    <row r="13" spans="2:5" ht="93" customHeight="1">
      <c r="B13" s="49" t="s">
        <v>23</v>
      </c>
      <c r="C13" s="6" t="s">
        <v>158</v>
      </c>
      <c r="D13" s="5" t="str">
        <f>VLOOKUP(ListinoPrezziProdotti456[[#This Row],[CODICE ARTICOLO]],'LISTINO NEXTTEC'!A9:'LISTINO NEXTTEC'!D375,3,FALSE)</f>
        <v xml:space="preserve">Scheda relè supplementare. 1 uscita relè contatti in scambio libero. Comando positivo o negativo. </v>
      </c>
      <c r="E13" s="7">
        <f>VLOOKUP(ListinoPrezziProdotti456[[#This Row],[CODICE ARTICOLO]],'LISTINO NEXTTEC'!A15:'LISTINO NEXTTEC'!D378,4,FALSE)</f>
        <v>19</v>
      </c>
    </row>
    <row r="14" spans="2:5" ht="93" customHeight="1">
      <c r="B14" s="49" t="s">
        <v>55</v>
      </c>
      <c r="C14" s="6" t="s">
        <v>158</v>
      </c>
      <c r="D14" s="5" t="str">
        <f>VLOOKUP(ListinoPrezziProdotti456[[#This Row],[CODICE ARTICOLO]],'LISTINO NEXTTEC'!A10:'LISTINO NEXTTEC'!D376,3,FALSE)</f>
        <v>Scheda relè supplementare. 2 uscite relè contatti in scambio libero. Comando indipendente positivo o negativo.</v>
      </c>
      <c r="E14" s="7">
        <f>VLOOKUP(ListinoPrezziProdotti456[[#This Row],[CODICE ARTICOLO]],'LISTINO NEXTTEC'!A16:'LISTINO NEXTTEC'!D379,4,FALSE)</f>
        <v>30</v>
      </c>
    </row>
    <row r="15" spans="2:5" ht="93" customHeight="1">
      <c r="B15" s="49" t="s">
        <v>56</v>
      </c>
      <c r="C15" s="6" t="s">
        <v>158</v>
      </c>
      <c r="D15" s="5" t="str">
        <f>VLOOKUP(ListinoPrezziProdotti456[[#This Row],[CODICE ARTICOLO]],'LISTINO NEXTTEC'!A11:'LISTINO NEXTTEC'!D377,3,FALSE)</f>
        <v>Scheda relè supplementare. 4 uscite relè contatti in scambio libero. Comando indipendente positivo o negativo.</v>
      </c>
      <c r="E15" s="7">
        <f>VLOOKUP(ListinoPrezziProdotti456[[#This Row],[CODICE ARTICOLO]],'LISTINO NEXTTEC'!A17:'LISTINO NEXTTEC'!D380,4,FALSE)</f>
        <v>40</v>
      </c>
    </row>
    <row r="16" spans="2:5" ht="8.25" customHeight="1">
      <c r="B16" s="14"/>
      <c r="C16" s="15"/>
      <c r="D16" s="15"/>
      <c r="E16" s="15"/>
    </row>
    <row r="17" spans="2:5" ht="93" customHeight="1">
      <c r="B17" s="49" t="s">
        <v>59</v>
      </c>
      <c r="C17" s="6" t="s">
        <v>206</v>
      </c>
      <c r="D17" s="5" t="str">
        <f>VLOOKUP(ListinoPrezziProdotti456[[#This Row],[CODICE ARTICOLO]],'LISTINO NEXTTEC'!A13:'LISTINO NEXTTEC'!D379,3,FALSE)</f>
        <v>Chiave elettromeccanica di emergenza per ON/OFF impianto</v>
      </c>
      <c r="E17" s="7">
        <f>VLOOKUP(ListinoPrezziProdotti456[[#This Row],[CODICE ARTICOLO]],'LISTINO NEXTTEC'!A19:'LISTINO NEXTTEC'!D382,4,FALSE)</f>
        <v>16</v>
      </c>
    </row>
    <row r="18" spans="2:5" ht="93" customHeight="1">
      <c r="B18" s="49" t="s">
        <v>60</v>
      </c>
      <c r="C18" s="6" t="s">
        <v>206</v>
      </c>
      <c r="D18" s="5" t="str">
        <f>VLOOKUP(ListinoPrezziProdotti456[[#This Row],[CODICE ARTICOLO]],'LISTINO NEXTTEC'!A14:'LISTINO NEXTTEC'!D380,3,FALSE)</f>
        <v>Protezione antistrappo per armadio centrale conforme EN 50131</v>
      </c>
      <c r="E18" s="7">
        <f>VLOOKUP(ListinoPrezziProdotti456[[#This Row],[CODICE ARTICOLO]],'LISTINO NEXTTEC'!A20:'LISTINO NEXTTEC'!D383,4,FALSE)</f>
        <v>16</v>
      </c>
    </row>
    <row r="19" spans="2:5" ht="93" customHeight="1">
      <c r="B19" s="49" t="s">
        <v>61</v>
      </c>
      <c r="C19" s="6" t="s">
        <v>206</v>
      </c>
      <c r="D19" s="5" t="str">
        <f>VLOOKUP(ListinoPrezziProdotti456[[#This Row],[CODICE ARTICOLO]],'LISTINO NEXTTEC'!A15:'LISTINO NEXTTEC'!D381,3,FALSE)</f>
        <v>Kit resistenze da 10K per bilanciamento ingressi centrale. Confezione 50pz.</v>
      </c>
      <c r="E19" s="7">
        <f>VLOOKUP(ListinoPrezziProdotti456[[#This Row],[CODICE ARTICOLO]],'LISTINO NEXTTEC'!A21:'LISTINO NEXTTEC'!D384,4,FALSE)</f>
        <v>6.5</v>
      </c>
    </row>
    <row r="20" spans="2:5" ht="25.5" customHeight="1">
      <c r="B20" s="14"/>
      <c r="C20" s="15"/>
      <c r="D20" s="17" t="s">
        <v>29</v>
      </c>
      <c r="E20" s="17"/>
    </row>
    <row r="21" spans="2:5" ht="93" customHeight="1">
      <c r="B21" s="49" t="s">
        <v>235</v>
      </c>
      <c r="C21" s="6" t="s">
        <v>133</v>
      </c>
      <c r="D21" s="5" t="str">
        <f>VLOOKUP(ListinoPrezziProdotti456[[#This Row],[CODICE ARTICOLO]],'LISTINO NEXTTEC'!A17:'LISTINO NEXTTEC'!D383,3,FALSE)</f>
        <v>Tastiera di gestione/programmazione. Organo di visualizzazione: display 2x16. Contenitore ABS. Colori bianco o antracite. Dimensioni (LxAxP) 132 x 122 x 35mm.</v>
      </c>
      <c r="E21" s="7">
        <f>VLOOKUP(ListinoPrezziProdotti456[[#This Row],[CODICE ARTICOLO]],'LISTINO NEXTTEC'!A23:'LISTINO NEXTTEC'!D386,4,FALSE)</f>
        <v>155</v>
      </c>
    </row>
    <row r="22" spans="2:5" ht="93" customHeight="1">
      <c r="B22" s="49" t="s">
        <v>236</v>
      </c>
      <c r="C22" s="6" t="s">
        <v>133</v>
      </c>
      <c r="D22" s="5" t="str">
        <f>VLOOKUP(ListinoPrezziProdotti456[[#This Row],[CODICE ARTICOLO]],'LISTINO NEXTTEC'!A18:'LISTINO NEXTTEC'!D384,3,FALSE)</f>
        <v>Tastiera di gestione/programmazione, stesse caratteristiche del modello NTS402 .Con lettore chiave RFID integrato. Altoparlante per avvisi vocali.</v>
      </c>
      <c r="E22" s="7">
        <f>VLOOKUP(ListinoPrezziProdotti456[[#This Row],[CODICE ARTICOLO]],'LISTINO NEXTTEC'!A24:'LISTINO NEXTTEC'!D387,4,FALSE)</f>
        <v>198</v>
      </c>
    </row>
    <row r="23" spans="2:5" ht="25.5" customHeight="1">
      <c r="B23" s="14"/>
      <c r="C23" s="15"/>
      <c r="D23" s="17" t="s">
        <v>30</v>
      </c>
      <c r="E23" s="17"/>
    </row>
    <row r="24" spans="2:5" ht="93" customHeight="1">
      <c r="B24" s="49" t="s">
        <v>241</v>
      </c>
      <c r="C24" s="6" t="s">
        <v>175</v>
      </c>
      <c r="D24" s="5" t="str">
        <f>VLOOKUP(ListinoPrezziProdotti456[[#This Row],[CODICE ARTICOLO]],'LISTINO NEXTTEC'!A20:'LISTINO NEXTTEC'!D386,3,FALSE)</f>
        <v>Dispositivo di comando, lettore chiave RFID. Modulo compatibile con serie elettrica Ticino Magic. Contenitore ABS. Colori disponibili bianco o antracite.</v>
      </c>
      <c r="E24" s="7">
        <f>VLOOKUP(ListinoPrezziProdotti456[[#This Row],[CODICE ARTICOLO]],'LISTINO NEXTTEC'!A26:'LISTINO NEXTTEC'!D389,4,FALSE)</f>
        <v>64</v>
      </c>
    </row>
    <row r="25" spans="2:5" ht="93" customHeight="1">
      <c r="B25" s="49" t="s">
        <v>24</v>
      </c>
      <c r="C25" s="6" t="s">
        <v>175</v>
      </c>
      <c r="D25" s="5" t="str">
        <f>VLOOKUP(ListinoPrezziProdotti456[[#This Row],[CODICE ARTICOLO]],'LISTINO NEXTTEC'!A21:'LISTINO NEXTTEC'!D387,3,FALSE)</f>
        <v>Core dispositivo di comando, lettore chiave RFID. Modulo con aggancio universale RJ45 compatibile con ogni serie elettrica tramite specifici adattatori. Contenitore ABS. Colore nero.
Al dispositivo di comando è necessario abbinare l’adattatore NAL600 (non in dotazione).</v>
      </c>
      <c r="E25" s="7">
        <f>VLOOKUP(ListinoPrezziProdotti456[[#This Row],[CODICE ARTICOLO]],'LISTINO NEXTTEC'!A27:'LISTINO NEXTTEC'!D390,4,FALSE)</f>
        <v>64</v>
      </c>
    </row>
    <row r="26" spans="2:5" ht="93" customHeight="1">
      <c r="B26" s="6" t="s">
        <v>25</v>
      </c>
      <c r="C26" s="6" t="s">
        <v>174</v>
      </c>
      <c r="D26" s="5" t="str">
        <f>VLOOKUP(ListinoPrezziProdotti456[[#This Row],[CODICE ARTICOLO]],'LISTINO NEXTTEC'!A22:'LISTINO NEXTTEC'!D388,3,FALSE)</f>
        <v>Adattatori RJ45 per dispositivo di comando lettore chiave RFID NLP600SL Adattatori disponibili per ogni serie elettrica</v>
      </c>
      <c r="E26" s="7" t="str">
        <f>VLOOKUP(ListinoPrezziProdotti456[[#This Row],[CODICE ARTICOLO]],'LISTINO NEXTTEC'!A28:'LISTINO NEXTTEC'!D391,4,FALSE)</f>
        <v xml:space="preserve">prezzo su richiesta  </v>
      </c>
    </row>
    <row r="27" spans="2:5" ht="93" customHeight="1">
      <c r="B27" s="49" t="s">
        <v>26</v>
      </c>
      <c r="C27" s="6" t="s">
        <v>150</v>
      </c>
      <c r="D27" s="5" t="str">
        <f>VLOOKUP(ListinoPrezziProdotti456[[#This Row],[CODICE ARTICOLO]],'LISTINO NEXTTEC'!A23:'LISTINO NEXTTEC'!D389,3,FALSE)</f>
        <v>Chiave elettronica RFID pre-codificata. Codice ad alta sicurezza non duplicabile</v>
      </c>
      <c r="E27" s="7">
        <f>VLOOKUP(ListinoPrezziProdotti456[[#This Row],[CODICE ARTICOLO]],'LISTINO NEXTTEC'!A32:'LISTINO NEXTTEC'!D392,4,FALSE)</f>
        <v>17</v>
      </c>
    </row>
    <row r="28" spans="2:5" ht="93" customHeight="1">
      <c r="B28" s="49" t="s">
        <v>27</v>
      </c>
      <c r="C28" s="6" t="s">
        <v>150</v>
      </c>
      <c r="D28" s="5" t="str">
        <f>VLOOKUP(ListinoPrezziProdotti456[[#This Row],[CODICE ARTICOLO]],'LISTINO NEXTTEC'!A24:'LISTINO NEXTTEC'!D390,3,FALSE)</f>
        <v>Chiave elettronica RFID pre-codificata. Codice ad alta sicurezza non duplicabile</v>
      </c>
      <c r="E28" s="7">
        <f>VLOOKUP(ListinoPrezziProdotti456[[#This Row],[CODICE ARTICOLO]],'LISTINO NEXTTEC'!A34:'LISTINO NEXTTEC'!D393,4,FALSE)</f>
        <v>13</v>
      </c>
    </row>
    <row r="29" spans="2:5" ht="93" customHeight="1">
      <c r="B29" s="49" t="s">
        <v>28</v>
      </c>
      <c r="C29" s="40" t="s">
        <v>150</v>
      </c>
      <c r="D29" s="5" t="str">
        <f>VLOOKUP(ListinoPrezziProdotti456[[#This Row],[CODICE ARTICOLO]],'LISTINO NEXTTEC'!A25:'LISTINO NEXTTEC'!D391,3,FALSE)</f>
        <v>Badge elettronico RFID pre-codificato. Codice ad alta sicurezza non duplicabile</v>
      </c>
      <c r="E29" s="7">
        <f>VLOOKUP(ListinoPrezziProdotti456[[#This Row],[CODICE ARTICOLO]],'LISTINO NEXTTEC'!A35:'LISTINO NEXTTEC'!D394,4,FALSE)</f>
        <v>19</v>
      </c>
    </row>
    <row r="30" spans="2:5" ht="58.5" customHeight="1">
      <c r="B30" s="14"/>
      <c r="C30" s="15"/>
      <c r="D30" s="17" t="s">
        <v>66</v>
      </c>
      <c r="E30" s="17"/>
    </row>
    <row r="31" spans="2:5" ht="99.75" customHeight="1">
      <c r="B31" s="49" t="s">
        <v>457</v>
      </c>
      <c r="C31" s="6" t="s">
        <v>158</v>
      </c>
      <c r="D31" s="5" t="str">
        <f>VLOOKUP(ListinoPrezziProdotti456[[#This Row],[CODICE ARTICOLO]],'LISTINO NEXTTEC'!A27:'LISTINO NEXTTEC'!D393,3,FALSE)</f>
        <v>Scheda seriale espansione ingressi. 8 ingressi per rivelatori convenzionali.
Cablaggio NC o doppio bilanciamento. Specializzabili come Furto, Chiave, Rapina, 24H. Filtro ingresso programmabile per rivelatori inerziali e contaimpulsi. 3 ingressi Tecnici. 5 uscite liberamente programmabili.</v>
      </c>
      <c r="E31" s="7">
        <f>VLOOKUP(ListinoPrezziProdotti456[[#This Row],[CODICE ARTICOLO]],'LISTINO NEXTTEC'!A36:'LISTINO NEXTTEC'!D396,4,FALSE)</f>
        <v>107</v>
      </c>
    </row>
    <row r="32" spans="2:5" ht="93" customHeight="1">
      <c r="B32" s="49" t="s">
        <v>61</v>
      </c>
      <c r="C32" s="6" t="s">
        <v>206</v>
      </c>
      <c r="D32" s="5" t="str">
        <f>VLOOKUP(ListinoPrezziProdotti456[[#This Row],[CODICE ARTICOLO]],'LISTINO NEXTTEC'!A28:'LISTINO NEXTTEC'!D394,3,FALSE)</f>
        <v>Kit resistenze da 10K per bilanciamento ingressi centrale. Confezione 50pz.</v>
      </c>
      <c r="E32" s="7">
        <f>VLOOKUP(ListinoPrezziProdotti456[[#This Row],[CODICE ARTICOLO]],'LISTINO NEXTTEC'!A41:'LISTINO NEXTTEC'!D398,4,FALSE)</f>
        <v>6.5</v>
      </c>
    </row>
    <row r="33" spans="2:9" ht="25.5" customHeight="1">
      <c r="B33" s="17"/>
      <c r="C33" s="19"/>
      <c r="D33" s="17" t="s">
        <v>31</v>
      </c>
      <c r="E33" s="17"/>
    </row>
    <row r="34" spans="2:9" ht="93" customHeight="1">
      <c r="B34" s="49" t="s">
        <v>32</v>
      </c>
      <c r="C34" s="6" t="s">
        <v>158</v>
      </c>
      <c r="D34" s="5" t="str">
        <f>VLOOKUP(ListinoPrezziProdotti456[[#This Row],[CODICE ARTICOLO]],'LISTINO NEXTTEC'!A34:'LISTINO NEXTTEC'!D396,3,FALSE)</f>
        <v>Modulo attuatore per utenze elettriche 230V AC.  Dotato di 2 ingressi di comando indipendenti per 2 uscite di attuazione relè con scambio libero. Contenitore super compatto con aggancio per barra DIN. Dimensioni (LxAxP) 55 x 90 x 33mm.</v>
      </c>
      <c r="E34" s="7">
        <f>VLOOKUP(ListinoPrezziProdotti456[[#This Row],[CODICE ARTICOLO]],'LISTINO NEXTTEC'!A46:'LISTINO NEXTTEC'!D400,4,FALSE)</f>
        <v>64</v>
      </c>
    </row>
    <row r="35" spans="2:9" ht="91.5" customHeight="1">
      <c r="B35" s="49" t="s">
        <v>33</v>
      </c>
      <c r="C35" s="6" t="s">
        <v>158</v>
      </c>
      <c r="D35" s="5" t="str">
        <f>VLOOKUP(ListinoPrezziProdotti456[[#This Row],[CODICE ARTICOLO]],'LISTINO NEXTTEC'!A35:'LISTINO NEXTTEC'!D397,3,FALSE)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E35" s="7">
        <f>VLOOKUP(ListinoPrezziProdotti456[[#This Row],[CODICE ARTICOLO]],'LISTINO NEXTTEC'!A47:'LISTINO NEXTTEC'!D401,4,FALSE)</f>
        <v>150</v>
      </c>
      <c r="I35" s="30"/>
    </row>
    <row r="36" spans="2:9" ht="25.5" customHeight="1">
      <c r="B36" s="26"/>
      <c r="C36" s="28"/>
      <c r="D36" s="31" t="s">
        <v>36</v>
      </c>
      <c r="E36" s="31"/>
    </row>
    <row r="37" spans="2:9" ht="91.5" customHeight="1">
      <c r="B37" s="49" t="s">
        <v>41</v>
      </c>
      <c r="C37" s="6" t="s">
        <v>158</v>
      </c>
      <c r="D37" s="5" t="str">
        <f>VLOOKUP(ListinoPrezziProdotti456[[#This Row],[CODICE ARTICOLO]],'LISTINO NEXTTEC'!A36:'LISTINO NEXTTEC'!D399,3,FALSE)</f>
        <v>Modulo di espansione wireless, radio bidirezionale. Montaggio plug-in su scheda centrale. Per gli allestimenti in armadio metallico è necessario abbinare una antenna a stilo ANT 433.</v>
      </c>
      <c r="E37" s="7">
        <f>VLOOKUP(ListinoPrezziProdotti456[[#This Row],[CODICE ARTICOLO]],'LISTINO NEXTTEC'!A49:'LISTINO NEXTTEC'!D403,4,FALSE)</f>
        <v>150</v>
      </c>
    </row>
    <row r="38" spans="2:9" ht="24.75" customHeight="1">
      <c r="B38" s="22"/>
      <c r="C38" s="27"/>
      <c r="D38" s="27"/>
      <c r="E38" s="27"/>
      <c r="G38" s="29"/>
    </row>
    <row r="39" spans="2:9" ht="91.5" customHeight="1">
      <c r="B39" s="57" t="s">
        <v>37</v>
      </c>
      <c r="C39" s="6" t="s">
        <v>157</v>
      </c>
      <c r="D39" s="5" t="str">
        <f>VLOOKUP(ListinoPrezziProdotti456[[#This Row],[CODICE ARTICOLO]],'LISTINO NEXTTEC'!A41:'LISTINO NEXTTEC'!D401,3,FALSE)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E39" s="7">
        <f>VLOOKUP(ListinoPrezziProdotti456[[#This Row],[CODICE ARTICOLO]],'LISTINO NEXTTEC'!A51:'LISTINO NEXTTEC'!D405,4,FALSE)</f>
        <v>22</v>
      </c>
    </row>
    <row r="40" spans="2:9" ht="91.5" customHeight="1">
      <c r="B40" s="58" t="s">
        <v>38</v>
      </c>
      <c r="C40" s="6" t="s">
        <v>157</v>
      </c>
      <c r="D40" s="5" t="str">
        <f>VLOOKUP(ListinoPrezziProdotti456[[#This Row],[CODICE ARTICOLO]],'LISTINO NEXTTEC'!A42:'LISTINO NEXTTEC'!D402,3,FALSE)</f>
        <v>Modulo temporizzatore per usi di automazione domotica asservita al sistema antifurto.
Il modulo dispone di 2 ingressi di attivazione che pilotano lo stato di  4 uscite programmabili. Molteplici possibilità di programmazione. Contenitore super compatto con aggancio per barra DIN. Dimensioni (LxAxP) 55 x 90 x 33mm.</v>
      </c>
      <c r="E40" s="7">
        <f>VLOOKUP(ListinoPrezziProdotti456[[#This Row],[CODICE ARTICOLO]],'LISTINO NEXTTEC'!A52:'LISTINO NEXTTEC'!D406,4,FALSE)</f>
        <v>27</v>
      </c>
    </row>
    <row r="41" spans="2:9" ht="25.5" customHeight="1">
      <c r="B41" s="33"/>
      <c r="C41" s="23"/>
      <c r="D41" s="34" t="s">
        <v>39</v>
      </c>
      <c r="E41" s="34"/>
    </row>
    <row r="42" spans="2:9" ht="91.5" customHeight="1">
      <c r="B42" s="49" t="s">
        <v>239</v>
      </c>
      <c r="C42" s="6" t="s">
        <v>176</v>
      </c>
      <c r="D42" s="5" t="str">
        <f>VLOOKUP(ListinoPrezziProdotti456[[#This Row],[CODICE ARTICOLO]],'LISTINO NEXTTEC'!A47:'LISTINO NEXTTEC'!D404,3,FALSE)</f>
        <v>Radiocomando monodirezionale. 4 canali o 8 canali utilizzando i tasti doppia funzione. Il
radiocomando può gestire: Programmi, Ingressi e uscite. Batteria Alcalina NRBCR2032 a corredo.
Colori bianco o antracite.</v>
      </c>
      <c r="E42" s="7">
        <f>VLOOKUP(ListinoPrezziProdotti456[[#This Row],[CODICE ARTICOLO]],'LISTINO NEXTTEC'!A54:'LISTINO NEXTTEC'!D408,4,FALSE)</f>
        <v>70</v>
      </c>
    </row>
    <row r="43" spans="2:9" ht="25.5" customHeight="1">
      <c r="B43" s="26"/>
      <c r="C43" s="27"/>
      <c r="D43" s="31" t="s">
        <v>40</v>
      </c>
      <c r="E43" s="31"/>
    </row>
    <row r="44" spans="2:9" ht="91.5" customHeight="1">
      <c r="B44" s="49" t="s">
        <v>625</v>
      </c>
      <c r="C44" s="6" t="s">
        <v>377</v>
      </c>
      <c r="D44" s="5" t="str">
        <f>VLOOKUP(ListinoPrezziProdotti456[[#This Row],[CODICE ARTICOLO]],'LISTINO NEXTTEC'!A49:'LISTINO NEXTTEC'!D406,3,FALSE)</f>
        <v>Rivelatore contatto magnetico radio. Contatto magnetico interno, 1 ingressi per dispositivi esterni contatto magnetico e/o contaimpulsi. Singolo o doppio codice di allarme.
Batteria Litio NRB036 a corredo. Colori bianco o marrone.</v>
      </c>
      <c r="E44" s="7">
        <f>VLOOKUP(ListinoPrezziProdotti456[[#This Row],[CODICE ARTICOLO]],'LISTINO NEXTTEC'!A56:'LISTINO NEXTTEC'!D410,4,FALSE)</f>
        <v>70</v>
      </c>
    </row>
    <row r="45" spans="2:9" ht="91.5" customHeight="1">
      <c r="B45" s="49" t="s">
        <v>399</v>
      </c>
      <c r="C45" s="6" t="s">
        <v>377</v>
      </c>
      <c r="D45" s="5" t="str">
        <f>VLOOKUP(ListinoPrezziProdotti456[[#This Row],[CODICE ARTICOLO]],'LISTINO NEXTTEC'!A50:'LISTINO NEXTTEC'!D407,3,FALSE)</f>
        <v>Rivelatore contatto magnetico radio. Contatto magnetico interno, 2 ingressi per dispositivi esterni contatto magnetico e/o contaimpulsi. Singolo o doppio codice di allarme.
Batteria Litio NRB036 a corredo. Colori bianco o marrone.</v>
      </c>
      <c r="E45" s="7">
        <f>VLOOKUP(ListinoPrezziProdotti456[[#This Row],[CODICE ARTICOLO]],'LISTINO NEXTTEC'!A57:'LISTINO NEXTTEC'!D411,4,FALSE)</f>
        <v>88</v>
      </c>
    </row>
    <row r="46" spans="2:9" ht="91.5" customHeight="1">
      <c r="B46" s="49" t="s">
        <v>400</v>
      </c>
      <c r="C46" s="6" t="s">
        <v>377</v>
      </c>
      <c r="D46" s="5" t="str">
        <f>VLOOKUP(ListinoPrezziProdotti456[[#This Row],[CODICE ARTICOLO]],'LISTINO NEXTTEC'!A51:'LISTINO NEXTTEC'!D408,3,FALSE)</f>
        <v>Rivelatore contatto magnetico, radio. Contatto magnetico interno, più rivelatore inerziale integrato, 2 ingressi per dispositivi esterni contatto magnetico e/o contaimpulsi. Singolo o doppio codice di allarme. Batteria Litio NRB036 a corredo. Colori bianco o marrone.</v>
      </c>
      <c r="E46" s="7">
        <f>VLOOKUP(ListinoPrezziProdotti456[[#This Row],[CODICE ARTICOLO]],'LISTINO NEXTTEC'!A57:'LISTINO NEXTTEC'!D411,4,FALSE)</f>
        <v>99</v>
      </c>
    </row>
    <row r="47" spans="2:9" ht="91.5" customHeight="1">
      <c r="B47" s="49" t="s">
        <v>508</v>
      </c>
      <c r="C47" s="6" t="s">
        <v>377</v>
      </c>
      <c r="D47" s="5" t="str">
        <f>VLOOKUP(ListinoPrezziProdotti456[[#This Row],[CODICE ARTICOLO]],'LISTINO NEXTTEC'!A52:'LISTINO NEXTTEC'!D409,3,FALSE)</f>
        <v>Rivelatore contatto magnetico radio. Contatto magnetico interno, 2 ingressi per dispositivi esterni contatto magnetico e/o contaimpulsi. Singolo o doppio codice di allarme.Batteria Litio NRB036 a corredo. Colori bianco o marrone.</v>
      </c>
      <c r="E47" s="7">
        <f>VLOOKUP(ListinoPrezziProdotti456[[#This Row],[CODICE ARTICOLO]],'LISTINO NEXTTEC'!A58:'LISTINO NEXTTEC'!D412,4,FALSE)</f>
        <v>88</v>
      </c>
    </row>
    <row r="48" spans="2:9" ht="91.5" customHeight="1">
      <c r="B48" s="49" t="s">
        <v>507</v>
      </c>
      <c r="C48" s="6" t="s">
        <v>377</v>
      </c>
      <c r="D48" s="5" t="str">
        <f>VLOOKUP(ListinoPrezziProdotti456[[#This Row],[CODICE ARTICOLO]],'LISTINO NEXTTEC'!A53:'LISTINO NEXTTEC'!D410,3,FALSE)</f>
        <v>Rilevatore contatto magnetico radio. Contatto magnetico interno, 2 ingressi per dispositivi esterni contatto magnetico e/o contaimpulsi. Singolo o doppio codice di allarme.
Batteria Litio NRB036 a corredo. Colori bianco o marrone.</v>
      </c>
      <c r="E48" s="7">
        <f>VLOOKUP(ListinoPrezziProdotti456[[#This Row],[CODICE ARTICOLO]],'LISTINO NEXTTEC'!A59:'LISTINO NEXTTEC'!D413,4,FALSE)</f>
        <v>99</v>
      </c>
    </row>
    <row r="49" spans="2:5" ht="91.5" customHeight="1">
      <c r="B49" s="49" t="s">
        <v>43</v>
      </c>
      <c r="C49" s="6" t="s">
        <v>219</v>
      </c>
      <c r="D49" s="5" t="str">
        <f>VLOOKUP(ListinoPrezziProdotti456[[#This Row],[CODICE ARTICOLO]],'LISTINO NEXTTEC'!A54:'LISTINO NEXTTEC'!D411,3,FALSE)</f>
        <v>Rivelatore radio. Infrarosso passivo per la protezione volumetrica di interni. Zone sensibili 18 su 4 piani. Portata 12m. Snodo in dotazione.
Batteria Litio NRB036_14500 a corredo. Colore bianco.</v>
      </c>
      <c r="E49" s="7">
        <f>VLOOKUP(ListinoPrezziProdotti456[[#This Row],[CODICE ARTICOLO]],'LISTINO NEXTTEC'!A60:'LISTINO NEXTTEC'!D414,4,FALSE)</f>
        <v>115</v>
      </c>
    </row>
    <row r="50" spans="2:5" ht="91.5" customHeight="1">
      <c r="B50" s="49" t="s">
        <v>44</v>
      </c>
      <c r="C50" s="6" t="s">
        <v>219</v>
      </c>
      <c r="D50" s="5" t="str">
        <f>VLOOKUP(ListinoPrezziProdotti456[[#This Row],[CODICE ARTICOLO]],'LISTINO NEXTTEC'!A55:'LISTINO NEXTTEC'!D412,3,FALSE)</f>
        <v>Rivelatore radio. Doppia tecnologia infrarosso passivo più microonda, per protezione volumetrica di interni. Logica di rivelazione AND. Zone sensibili infrarosso 18 su 4 piani. Portata 12m.
Snodo in dotazione. Batteria Litio NRB036_14500 a corredo. Colore bianco.</v>
      </c>
      <c r="E50" s="7">
        <f>VLOOKUP(ListinoPrezziProdotti456[[#This Row],[CODICE ARTICOLO]],'LISTINO NEXTTEC'!A61:'LISTINO NEXTTEC'!D415,4,FALSE)</f>
        <v>180</v>
      </c>
    </row>
    <row r="51" spans="2:5" ht="91.5" customHeight="1">
      <c r="B51" s="49" t="s">
        <v>244</v>
      </c>
      <c r="C51" s="6" t="s">
        <v>219</v>
      </c>
      <c r="D51" s="5" t="str">
        <f>VLOOKUP(ListinoPrezziProdotti456[[#This Row],[CODICE ARTICOLO]],'LISTINO NEXTTEC'!A56:'LISTINO NEXTTEC'!D413,3,FALSE)</f>
        <v>Rivelatore radio. Doppia tecnologia infrarosso passivo più microonda, per protezione perimetrica di interni. Adatto per la protezione di porte e finestre. Logica di rivelazione AND. Portata 3m.
Batteria Litio NRB28 a corredo. Colori bianco o marrone.</v>
      </c>
      <c r="E51" s="7">
        <f>VLOOKUP(ListinoPrezziProdotti456[[#This Row],[CODICE ARTICOLO]],'LISTINO NEXTTEC'!A62:'LISTINO NEXTTEC'!D416,4,FALSE)</f>
        <v>150</v>
      </c>
    </row>
    <row r="52" spans="2:5" ht="25.5" customHeight="1">
      <c r="B52" s="22"/>
      <c r="C52" s="23"/>
      <c r="D52" s="35" t="s">
        <v>49</v>
      </c>
      <c r="E52" s="35"/>
    </row>
    <row r="53" spans="2:5" ht="91.5" customHeight="1">
      <c r="B53" s="49" t="s">
        <v>47</v>
      </c>
      <c r="C53" s="6" t="s">
        <v>219</v>
      </c>
      <c r="D53" s="5" t="str">
        <f>VLOOKUP(ListinoPrezziProdotti456[[#This Row],[CODICE ARTICOLO]],'LISTINO NEXTTEC'!A58:'LISTINO NEXTTEC'!D415,3,FALSE)</f>
        <v>Rilevatore doppia tecnologia: infrarosso passivo più microonda, per protezione volumetrica di esterni. Funzione Antimasking. Pet-immunity fino 10Kg). Compensazione automatica della temperatura.
Logica di rivelazione AND. Portata 10 m. Staﬀa di installazione a L e tettucci inclusi. Colore bianco. Batteria in dotazione.</v>
      </c>
      <c r="E53" s="7">
        <f>VLOOKUP(ListinoPrezziProdotti456[[#This Row],[CODICE ARTICOLO]],'LISTINO NEXTTEC'!A64:'LISTINO NEXTTEC'!D418,4,FALSE)</f>
        <v>295</v>
      </c>
    </row>
    <row r="54" spans="2:5" ht="25.5" customHeight="1">
      <c r="B54" s="22"/>
      <c r="C54" s="23"/>
      <c r="D54" s="34" t="s">
        <v>48</v>
      </c>
      <c r="E54" s="34"/>
    </row>
    <row r="55" spans="2:5" ht="91.5" customHeight="1">
      <c r="B55" s="84" t="s">
        <v>591</v>
      </c>
      <c r="C55" s="85" t="s">
        <v>140</v>
      </c>
      <c r="D55" s="5" t="str">
        <f>VLOOKUP(ListinoPrezziProdotti456[[#This Row],[CODICE ARTICOLO]],'LISTINO NEXTTEC'!A60:'LISTINO NEXTTEC'!D417,3,FALSE)</f>
        <v>Sirena radio bidirezionale, autoalimentata autoprotetta per esterni. Potenza acustica 101dB a 1m. Autoprotetta da rimozione e apertura. Base in ABS, calotta in policarbonato, Lampeggiante Led. Segnalazione ON/OFF (colore catadiottro a richiesta). Batteria Litio NRB13 a corredo. Calotta bianca. Dimensioni (LxAxP) 213 x 288 x 80mm.</v>
      </c>
      <c r="E55" s="7">
        <f>VLOOKUP(ListinoPrezziProdotti456[[#This Row],[CODICE ARTICOLO]],'LISTINO NEXTTEC'!A67:'LISTINO NEXTTEC'!D421,4,FALSE)</f>
        <v>295</v>
      </c>
    </row>
    <row r="56" spans="2:5" ht="91.5" customHeight="1">
      <c r="B56" s="84" t="s">
        <v>593</v>
      </c>
      <c r="C56" s="85" t="s">
        <v>140</v>
      </c>
      <c r="D56" s="5" t="str">
        <f>VLOOKUP(ListinoPrezziProdotti456[[#This Row],[CODICE ARTICOLO]],'LISTINO NEXTTEC'!A61:'LISTINO NEXTTEC'!D418,3,FALSE)</f>
        <v>Stesse caratteristiche del modello NSE100RTX. Alimentazione Batteria Alcalina - NRBMN 7,5V a corredo.</v>
      </c>
      <c r="E56" s="7">
        <f>VLOOKUP(ListinoPrezziProdotti456[[#This Row],[CODICE ARTICOLO]],'LISTINO NEXTTEC'!A68:'LISTINO NEXTTEC'!D422,4,FALSE)</f>
        <v>275</v>
      </c>
    </row>
    <row r="57" spans="2:5" ht="91.5" customHeight="1">
      <c r="B57" s="84" t="s">
        <v>594</v>
      </c>
      <c r="C57" s="85" t="s">
        <v>140</v>
      </c>
      <c r="D57" s="5" t="str">
        <f>VLOOKUP(ListinoPrezziProdotti456[[#This Row],[CODICE ARTICOLO]],'LISTINO NEXTTEC'!A62:'LISTINO NEXTTEC'!D419,3,FALSE)</f>
        <v>Stesse caratteristiche del modello NSE100RTX. Alimentazione 230V AC. Alimentatore integrato 1.4A. Alloggiamento batteria 12V-2Ah</v>
      </c>
      <c r="E57" s="7">
        <f>VLOOKUP(ListinoPrezziProdotti456[[#This Row],[CODICE ARTICOLO]],'LISTINO NEXTTEC'!A69:'LISTINO NEXTTEC'!D423,4,FALSE)</f>
        <v>295</v>
      </c>
    </row>
    <row r="58" spans="2:5" ht="91.5" customHeight="1">
      <c r="C58" s="73"/>
      <c r="D58" s="66" t="s">
        <v>657</v>
      </c>
      <c r="E58" s="74"/>
    </row>
    <row r="59" spans="2:5" ht="91.5" customHeight="1">
      <c r="D59" s="66" t="s">
        <v>442</v>
      </c>
      <c r="E59" s="68"/>
    </row>
    <row r="60" spans="2:5" ht="91.5" customHeight="1"/>
    <row r="61" spans="2:5" ht="91.5" customHeight="1"/>
    <row r="62" spans="2:5" ht="91.5" customHeight="1"/>
    <row r="63" spans="2:5" ht="91.5" customHeight="1"/>
    <row r="64" spans="2:5" ht="91.5" customHeight="1"/>
    <row r="65" ht="91.5" customHeight="1"/>
    <row r="66" ht="91.5" customHeight="1"/>
    <row r="67" ht="91.5" customHeight="1"/>
    <row r="68" ht="91.5" customHeight="1"/>
  </sheetData>
  <mergeCells count="3">
    <mergeCell ref="B3:E4"/>
    <mergeCell ref="B5:E5"/>
    <mergeCell ref="B6:D6"/>
  </mergeCells>
  <phoneticPr fontId="32" type="noConversion"/>
  <dataValidations count="12">
    <dataValidation allowBlank="1" showInputMessage="1" showErrorMessage="1" prompt="Il titolo del foglio di lavoro si trova in questa cella" sqref="B3" xr:uid="{00000000-0002-0000-0500-000000000000}"/>
    <dataValidation allowBlank="1" showInputMessage="1" showErrorMessage="1" prompt="Immettere l'indirizzo del sito Web aziendale in questa cella" sqref="D2 E1" xr:uid="{00000000-0002-0000-0500-000001000000}"/>
    <dataValidation allowBlank="1" showInputMessage="1" showErrorMessage="1" prompt="Immettere nome, via e numero civico, CAP, città e provincia della società in questa cella" sqref="B1:B2 C1" xr:uid="{00000000-0002-0000-0500-000002000000}"/>
    <dataValidation allowBlank="1" showInputMessage="1" showErrorMessage="1" prompt="Immettere il prezzo unitario al dettaglio in questa colonna sotto questa intestazione" sqref="E7" xr:uid="{00000000-0002-0000-0500-000003000000}"/>
    <dataValidation allowBlank="1" showInputMessage="1" showErrorMessage="1" prompt="Immettere la descrizione in questa colonna sotto questa intestazione" sqref="D7" xr:uid="{00000000-0002-0000-0500-000004000000}"/>
    <dataValidation allowBlank="1" showInputMessage="1" showErrorMessage="1" prompt="Immettere il nome in questa colonna sotto questa intestazione" sqref="C7" xr:uid="{00000000-0002-0000-0500-000005000000}"/>
    <dataValidation allowBlank="1" showInputMessage="1" showErrorMessage="1" prompt="Immettere il nome del prodotto in questa colonna sotto questa intestazione. Usare i filtri delle intestazioni per trovare voci specifiche" sqref="B7" xr:uid="{00000000-0002-0000-0500-000006000000}"/>
    <dataValidation allowBlank="1" showInputMessage="1" showErrorMessage="1" prompt="Immettere la data dell'ultimo aggiornamento in questa cella" sqref="E6" xr:uid="{00000000-0002-0000-0500-000007000000}"/>
    <dataValidation allowBlank="1" showInputMessage="1" showErrorMessage="1" prompt="Immettere i numeri di telefono e fax della società in questa cella" sqref="C1:C2 D1" xr:uid="{00000000-0002-0000-0500-000008000000}"/>
    <dataValidation allowBlank="1" showInputMessage="1" showErrorMessage="1" prompt="Creare un listino prezzi dei prodotti in questo foglio di lavoro. Immettere i dettagli della società in questa riga, a partire dalla cella C1" sqref="A1:A2" xr:uid="{00000000-0002-0000-0500-000009000000}"/>
    <dataValidation allowBlank="1" showInputMessage="1" showErrorMessage="1" prompt="Immettere le informazioni sui prezzi per volume in questa cella" sqref="B5:E5" xr:uid="{00000000-0002-0000-0500-00000A000000}"/>
    <dataValidation allowBlank="1" showInputMessage="1" showErrorMessage="1" prompt="Immettere la data dell'ultimo aggiornamento nella cella a destra e i dettagli dei prodotti nella tabella sottostante" sqref="B6:D6" xr:uid="{00000000-0002-0000-0500-00000B000000}"/>
  </dataValidations>
  <hyperlinks>
    <hyperlink ref="E1" r:id="rId1" xr:uid="{00000000-0004-0000-0500-000000000000}"/>
  </hyperlinks>
  <printOptions horizontalCentered="1"/>
  <pageMargins left="0.4" right="0.4" top="0.4" bottom="0.5" header="0.3" footer="0.3"/>
  <pageSetup paperSize="9" fitToHeight="0" orientation="landscape" r:id="rId2"/>
  <headerFooter differentFirst="1">
    <oddFooter>Page &amp;P of &amp;N</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autoPageBreaks="0" fitToPage="1"/>
  </sheetPr>
  <dimension ref="A1:E59"/>
  <sheetViews>
    <sheetView showGridLines="0" zoomScale="69" zoomScaleNormal="77" workbookViewId="0">
      <selection activeCell="A5" sqref="A5:D5"/>
    </sheetView>
  </sheetViews>
  <sheetFormatPr baseColWidth="10" defaultColWidth="8.6640625" defaultRowHeight="30" customHeight="1"/>
  <cols>
    <col min="1" max="1" width="27.1640625" customWidth="1"/>
    <col min="2" max="2" width="16.33203125" customWidth="1"/>
    <col min="3" max="3" width="62" customWidth="1"/>
    <col min="4" max="4" width="26.5" customWidth="1"/>
    <col min="5" max="5" width="19.5" customWidth="1"/>
  </cols>
  <sheetData>
    <row r="1" spans="1:5" ht="35" customHeight="1">
      <c r="A1" s="20" t="s">
        <v>4</v>
      </c>
      <c r="B1" s="63" t="s">
        <v>5</v>
      </c>
      <c r="C1" s="64" t="s">
        <v>6</v>
      </c>
      <c r="D1" s="65" t="s">
        <v>1</v>
      </c>
    </row>
    <row r="2" spans="1:5" ht="35" customHeight="1">
      <c r="A2" s="4"/>
      <c r="B2" s="2"/>
      <c r="C2" s="3"/>
    </row>
    <row r="3" spans="1:5" ht="36" customHeight="1">
      <c r="A3" s="127" t="s">
        <v>702</v>
      </c>
      <c r="B3" s="127"/>
      <c r="C3" s="127"/>
      <c r="D3" s="127"/>
    </row>
    <row r="4" spans="1:5" ht="15" customHeight="1">
      <c r="A4" s="127"/>
      <c r="B4" s="127"/>
      <c r="C4" s="127"/>
      <c r="D4" s="127"/>
    </row>
    <row r="5" spans="1:5" ht="15" customHeight="1">
      <c r="A5" s="128"/>
      <c r="B5" s="128"/>
      <c r="C5" s="128"/>
      <c r="D5" s="128"/>
    </row>
    <row r="6" spans="1:5" ht="15" customHeight="1">
      <c r="A6" s="129"/>
      <c r="B6" s="129"/>
      <c r="C6" s="129"/>
      <c r="D6" s="1"/>
    </row>
    <row r="7" spans="1:5" ht="24" customHeight="1">
      <c r="A7" s="32" t="s">
        <v>2</v>
      </c>
      <c r="B7" s="32" t="s">
        <v>20</v>
      </c>
      <c r="C7" s="32" t="s">
        <v>0</v>
      </c>
      <c r="D7" s="32" t="s">
        <v>3</v>
      </c>
    </row>
    <row r="8" spans="1:5" ht="42" customHeight="1">
      <c r="A8" s="12"/>
      <c r="B8" s="12"/>
      <c r="C8" s="18" t="s">
        <v>78</v>
      </c>
      <c r="D8" s="13"/>
    </row>
    <row r="9" spans="1:5" ht="25.5" customHeight="1">
      <c r="A9" s="8"/>
      <c r="B9" s="8"/>
      <c r="C9" s="17" t="s">
        <v>18</v>
      </c>
      <c r="D9" s="10"/>
    </row>
    <row r="10" spans="1:5" ht="169.5" customHeight="1">
      <c r="A10" s="49" t="s">
        <v>79</v>
      </c>
      <c r="B10" s="6" t="s">
        <v>128</v>
      </c>
      <c r="C10" s="5" t="str">
        <f>VLOOKUP(ListinoPrezziProdotti453[[#This Row],[CODICE ARTICOLO]],'LISTINO NEXTTEC'!A6:'LISTINO NEXTTEC'!C372,3,FALSE)</f>
        <v>Unità di controllo per porta di sicurezza. Ingressi: ingresso di controllo, ingresso 24H. Potenza acustica 103dB a 1m. Gestione di 64 codici chiave. Autoprotetta da rimozione e apertura. Base in ABS, calotta in policarbonato. Lampeggiante LED ad alta intensità per la segnalazione degli stati funzionali dell’unità, segnala gli stati: attivato, allarme e guasto. Alimentatore integrato 800mA. Alloggiamento batteria12V-2Ah. Calotta di colore bianco. Catadiottro di segnalazione blu. Dimensioni (LxAxP) 213 x 288 x 80mm.</v>
      </c>
      <c r="D10" s="7">
        <f>VLOOKUP(ListinoPrezziProdotti453[[#This Row],[CODICE ARTICOLO]],'LISTINO NEXTTEC'!A11:'LISTINO NEXTTEC'!D375,4,FALSE)</f>
        <v>264</v>
      </c>
      <c r="E10" s="83"/>
    </row>
    <row r="11" spans="1:5" ht="25.5" customHeight="1">
      <c r="A11" s="14"/>
      <c r="B11" s="15"/>
      <c r="C11" s="17" t="s">
        <v>29</v>
      </c>
      <c r="D11" s="17"/>
    </row>
    <row r="12" spans="1:5" ht="93" customHeight="1">
      <c r="A12" s="49" t="s">
        <v>238</v>
      </c>
      <c r="B12" s="6" t="s">
        <v>133</v>
      </c>
      <c r="C12" s="5" t="str">
        <f>VLOOKUP(ListinoPrezziProdotti453[[#This Row],[CODICE ARTICOLO]],'LISTINO NEXTTEC'!A8:'LISTINO NEXTTEC'!C374,3,FALSE)</f>
        <v>Tastiera di controllo e gestione per sistema manuale di segnalazione incendio NSE626. La tastiera può gestire il controllo di 8 unità NSE626. Organo di visualizzazione: display 2x16. Contenitore ABS. Colori disponibili bianco o antracite. Dimensioni (LxAxP) 132 x 122 x 35mm.</v>
      </c>
      <c r="D12" s="7">
        <f>VLOOKUP(ListinoPrezziProdotti453[[#This Row],[CODICE ARTICOLO]],'LISTINO NEXTTEC'!A14:'LISTINO NEXTTEC'!D377,4,FALSE)</f>
        <v>155</v>
      </c>
    </row>
    <row r="13" spans="1:5" ht="25.5" customHeight="1">
      <c r="A13" s="9"/>
      <c r="B13" s="15"/>
      <c r="C13" s="17" t="s">
        <v>178</v>
      </c>
      <c r="D13" s="17"/>
    </row>
    <row r="14" spans="1:5" ht="93" customHeight="1">
      <c r="A14" s="49" t="s">
        <v>81</v>
      </c>
      <c r="B14" s="6" t="s">
        <v>158</v>
      </c>
      <c r="C14" s="5" t="str">
        <f>VLOOKUP(ListinoPrezziProdotti453[[#This Row],[CODICE ARTICOLO]],'LISTINO NEXTTEC'!A10:'LISTINO NEXTTEC'!C376,3,FALSE)</f>
        <v xml:space="preserve">Modulo di  espansione 4 uscite open-collectors. Innesto diretto su scheda centrale NCPS80.			</v>
      </c>
      <c r="D14" s="7">
        <f>VLOOKUP(ListinoPrezziProdotti453[[#This Row],[CODICE ARTICOLO]],'LISTINO NEXTTEC'!A16:'LISTINO NEXTTEC'!D379,4,FALSE)</f>
        <v>32</v>
      </c>
    </row>
    <row r="15" spans="1:5" ht="25.5" customHeight="1">
      <c r="A15" s="14"/>
      <c r="B15" s="15"/>
      <c r="C15" s="17" t="s">
        <v>30</v>
      </c>
      <c r="D15" s="17"/>
    </row>
    <row r="16" spans="1:5" ht="93" customHeight="1">
      <c r="A16" s="49" t="s">
        <v>495</v>
      </c>
      <c r="B16" s="6" t="s">
        <v>175</v>
      </c>
      <c r="C16" s="5" t="str">
        <f>VLOOKUP(ListinoPrezziProdotti453[[#This Row],[CODICE ARTICOLO]],'LISTINO NEXTTEC'!A12:'LISTINO NEXTTEC'!C378,3,FALSE)</f>
        <v>Dispositivo di comando per , lettore chiave elettronica NCP20. Modulo compatibile con serie elettrica Ticino Magic. Contenitore ABS. Colori disponibili bianco o antracite.</v>
      </c>
      <c r="D16" s="7">
        <f>VLOOKUP(ListinoPrezziProdotti453[[#This Row],[CODICE ARTICOLO]],'LISTINO NEXTTEC'!A18:'LISTINO NEXTTEC'!D381,4,FALSE)</f>
        <v>64</v>
      </c>
    </row>
    <row r="17" spans="1:4" ht="93" customHeight="1">
      <c r="A17" s="49" t="s">
        <v>84</v>
      </c>
      <c r="B17" s="6" t="s">
        <v>175</v>
      </c>
      <c r="C17" s="5" t="str">
        <f>VLOOKUP(ListinoPrezziProdotti453[[#This Row],[CODICE ARTICOLO]],'LISTINO NEXTTEC'!A13:'LISTINO NEXTTEC'!C379,3,FALSE)</f>
        <v>Core dispositivo di comando, lettore chiave RFID. Modulo con aggancio universale RJ45 compatibile con ogni serie elettrica tramite specifici adattatori. Contenitore ABS. Colore nero.
Al core dispositivo di comando è necessario abbinare l’adattatore NAL600 (non in dotazione).</v>
      </c>
      <c r="D17" s="7">
        <f>VLOOKUP(ListinoPrezziProdotti453[[#This Row],[CODICE ARTICOLO]],'LISTINO NEXTTEC'!A19:'LISTINO NEXTTEC'!D382,4,FALSE)</f>
        <v>64</v>
      </c>
    </row>
    <row r="18" spans="1:4" ht="93" customHeight="1">
      <c r="A18" s="6" t="s">
        <v>25</v>
      </c>
      <c r="B18" s="6" t="s">
        <v>174</v>
      </c>
      <c r="C18" s="5" t="str">
        <f>VLOOKUP(ListinoPrezziProdotti453[[#This Row],[CODICE ARTICOLO]],'LISTINO NEXTTEC'!A14:'LISTINO NEXTTEC'!C380,3,FALSE)</f>
        <v>Adattatori RJ45 per dispositivo di comando lettore chiave RFID NLP600SL Adattatori disponibili per ogni serie elettrica</v>
      </c>
      <c r="D18" s="7" t="str">
        <f>VLOOKUP(ListinoPrezziProdotti453[[#This Row],[CODICE ARTICOLO]],'LISTINO NEXTTEC'!A20:'LISTINO NEXTTEC'!D383,4,FALSE)</f>
        <v xml:space="preserve">prezzo su richiesta  </v>
      </c>
    </row>
    <row r="19" spans="1:4" ht="93" customHeight="1">
      <c r="A19" s="49" t="s">
        <v>83</v>
      </c>
      <c r="B19" s="6" t="s">
        <v>150</v>
      </c>
      <c r="C19" s="5" t="str">
        <f>VLOOKUP(ListinoPrezziProdotti453[[#This Row],[CODICE ARTICOLO]],'LISTINO NEXTTEC'!A15:'LISTINO NEXTTEC'!C381,3,FALSE)</f>
        <v>Chiave elettronica a contatto per lettore chiave NLC20.
Chiave non codificata, codice programmabile da centrale NCPS80.</v>
      </c>
      <c r="D19" s="7">
        <f>VLOOKUP(ListinoPrezziProdotti453[[#This Row],[CODICE ARTICOLO]],'LISTINO NEXTTEC'!A21:'LISTINO NEXTTEC'!D384,4,FALSE)</f>
        <v>27</v>
      </c>
    </row>
    <row r="20" spans="1:4" ht="93" customHeight="1">
      <c r="A20" s="49" t="s">
        <v>26</v>
      </c>
      <c r="B20" s="6" t="s">
        <v>150</v>
      </c>
      <c r="C20" s="5" t="str">
        <f>VLOOKUP(ListinoPrezziProdotti453[[#This Row],[CODICE ARTICOLO]],'LISTINO NEXTTEC'!A16:'LISTINO NEXTTEC'!C382,3,FALSE)</f>
        <v>Chiave elettronica RFID pre-codificata. Codice ad alta sicurezza non duplicabile</v>
      </c>
      <c r="D20" s="7">
        <f>VLOOKUP(ListinoPrezziProdotti453[[#This Row],[CODICE ARTICOLO]],'LISTINO NEXTTEC'!A22:'LISTINO NEXTTEC'!D385,4,FALSE)</f>
        <v>17</v>
      </c>
    </row>
    <row r="21" spans="1:4" ht="93" customHeight="1">
      <c r="A21" s="49" t="s">
        <v>27</v>
      </c>
      <c r="B21" s="6" t="s">
        <v>150</v>
      </c>
      <c r="C21" s="5" t="str">
        <f>VLOOKUP(ListinoPrezziProdotti453[[#This Row],[CODICE ARTICOLO]],'LISTINO NEXTTEC'!A17:'LISTINO NEXTTEC'!C383,3,FALSE)</f>
        <v>Chiave elettronica RFID pre-codificata. Codice ad alta sicurezza non duplicabile</v>
      </c>
      <c r="D21" s="7">
        <f>VLOOKUP(ListinoPrezziProdotti453[[#This Row],[CODICE ARTICOLO]],'LISTINO NEXTTEC'!A23:'LISTINO NEXTTEC'!D386,4,FALSE)</f>
        <v>13</v>
      </c>
    </row>
    <row r="22" spans="1:4" ht="93" customHeight="1">
      <c r="A22" s="49" t="s">
        <v>28</v>
      </c>
      <c r="B22" s="40" t="s">
        <v>150</v>
      </c>
      <c r="C22" s="5" t="str">
        <f>VLOOKUP(ListinoPrezziProdotti453[[#This Row],[CODICE ARTICOLO]],'LISTINO NEXTTEC'!A18:'LISTINO NEXTTEC'!C384,3,FALSE)</f>
        <v>Badge elettronico RFID pre-codificato. Codice ad alta sicurezza non duplicabile</v>
      </c>
      <c r="D22" s="7">
        <f>VLOOKUP(ListinoPrezziProdotti453[[#This Row],[CODICE ARTICOLO]],'LISTINO NEXTTEC'!A24:'LISTINO NEXTTEC'!D387,4,FALSE)</f>
        <v>19</v>
      </c>
    </row>
    <row r="23" spans="1:4" ht="42" customHeight="1">
      <c r="A23" s="37"/>
      <c r="B23" s="5"/>
      <c r="C23" s="38" t="s">
        <v>88</v>
      </c>
      <c r="D23" s="7"/>
    </row>
    <row r="24" spans="1:4" ht="25.5" customHeight="1">
      <c r="A24" s="14"/>
      <c r="B24" s="15"/>
      <c r="C24" s="17" t="s">
        <v>89</v>
      </c>
      <c r="D24" s="17"/>
    </row>
    <row r="25" spans="1:4" ht="120.75" customHeight="1">
      <c r="A25" s="49" t="s">
        <v>127</v>
      </c>
      <c r="B25" s="6" t="s">
        <v>128</v>
      </c>
      <c r="C25" s="5" t="str">
        <f>VLOOKUP(ListinoPrezziProdotti453[[#This Row],[CODICE ARTICOLO]],'LISTINO NEXTTEC'!A21:'LISTINO NEXTTEC'!C387,3,FALSE)</f>
        <v>Unità di controllo e segnalazione. Ingressi: ingresso di preallarme, ingresso di allarme. Potenza acustica 103dB a 1m. Base in ABS, calotta in policarbonato. Lampeggiante LED ad alta intensità per la segnalazione degli stati funzionali dell’unità, segnala gli stati: Attivo, Allarme, Preallarme, Propagazione e Guasto. Alimentatore integrato 800mA. Alloggiamento batteria 12V-2Ah. Calotta di colore rosso. Catadiottro di segnalazione arancione. Dimensioni (LxAxP) 213 x 288 x 80mm</v>
      </c>
      <c r="D25" s="7">
        <f>VLOOKUP(ListinoPrezziProdotti453[[#This Row],[CODICE ARTICOLO]],'LISTINO NEXTTEC'!A27:'LISTINO NEXTTEC'!D390,4,FALSE)</f>
        <v>332</v>
      </c>
    </row>
    <row r="26" spans="1:4" ht="25.5" customHeight="1">
      <c r="A26" s="9"/>
      <c r="B26" s="15"/>
      <c r="C26" s="17" t="s">
        <v>90</v>
      </c>
      <c r="D26" s="17"/>
    </row>
    <row r="27" spans="1:4" ht="93" customHeight="1">
      <c r="A27" s="49" t="s">
        <v>91</v>
      </c>
      <c r="B27" s="6" t="s">
        <v>175</v>
      </c>
      <c r="C27" s="5" t="str">
        <f>VLOOKUP(ListinoPrezziProdotti453[[#This Row],[CODICE ARTICOLO]],'LISTINO NEXTTEC'!A23:'LISTINO NEXTTEC'!C389,3,FALSE)</f>
        <v>Pulsante allarme per NSE626. Ripristino pulsante manuale con chiave in dotazione.</v>
      </c>
      <c r="D27" s="7">
        <f>VLOOKUP(ListinoPrezziProdotti453[[#This Row],[CODICE ARTICOLO]],'LISTINO NEXTTEC'!A32:'LISTINO NEXTTEC'!D392,4,FALSE)</f>
        <v>37</v>
      </c>
    </row>
    <row r="28" spans="1:4" ht="25.5" customHeight="1">
      <c r="A28" s="17"/>
      <c r="B28" s="19"/>
      <c r="C28" s="17" t="s">
        <v>80</v>
      </c>
      <c r="D28" s="17"/>
    </row>
    <row r="29" spans="1:4" ht="93" customHeight="1">
      <c r="A29" s="49" t="s">
        <v>81</v>
      </c>
      <c r="B29" s="6" t="s">
        <v>158</v>
      </c>
      <c r="C29" s="5" t="str">
        <f>VLOOKUP(ListinoPrezziProdotti453[[#This Row],[CODICE ARTICOLO]],'LISTINO NEXTTEC'!A25:'LISTINO NEXTTEC'!C391,3,FALSE)</f>
        <v xml:space="preserve">Modulo di  espansione 4 uscite open-collectors. Innesto diretto su scheda centrale NCPS80.			</v>
      </c>
      <c r="D29" s="7">
        <f>VLOOKUP(ListinoPrezziProdotti453[[#This Row],[CODICE ARTICOLO]],'LISTINO NEXTTEC'!A35:'LISTINO NEXTTEC'!D394,4,FALSE)</f>
        <v>32</v>
      </c>
    </row>
    <row r="30" spans="1:4" ht="39" customHeight="1">
      <c r="A30" s="53"/>
      <c r="B30" s="14"/>
      <c r="C30" s="17" t="s">
        <v>171</v>
      </c>
      <c r="D30" s="17"/>
    </row>
    <row r="31" spans="1:4" ht="60.75" customHeight="1">
      <c r="A31" s="49" t="s">
        <v>23</v>
      </c>
      <c r="B31" s="6" t="s">
        <v>158</v>
      </c>
      <c r="C31" s="5" t="str">
        <f>VLOOKUP(ListinoPrezziProdotti453[[#This Row],[CODICE ARTICOLO]],'LISTINO NEXTTEC'!A27:'LISTINO NEXTTEC'!C393,3,FALSE)</f>
        <v xml:space="preserve">Scheda relè supplementare. 1 uscita relè contatti in scambio libero. Comando positivo o negativo. </v>
      </c>
      <c r="D31" s="7">
        <f>VLOOKUP(ListinoPrezziProdotti453[[#This Row],[CODICE ARTICOLO]],'LISTINO NEXTTEC'!A36:'LISTINO NEXTTEC'!D396,4,FALSE)</f>
        <v>19</v>
      </c>
    </row>
    <row r="32" spans="1:4" ht="60.75" customHeight="1">
      <c r="A32" s="49" t="s">
        <v>55</v>
      </c>
      <c r="B32" s="6" t="s">
        <v>158</v>
      </c>
      <c r="C32" s="5" t="str">
        <f>VLOOKUP(ListinoPrezziProdotti453[[#This Row],[CODICE ARTICOLO]],'LISTINO NEXTTEC'!A28:'LISTINO NEXTTEC'!C394,3,FALSE)</f>
        <v>Scheda relè supplementare. 2 uscite relè contatti in scambio libero. Comando indipendente positivo o negativo.</v>
      </c>
      <c r="D32" s="7">
        <f>VLOOKUP(ListinoPrezziProdotti453[[#This Row],[CODICE ARTICOLO]],'LISTINO NEXTTEC'!A40:'LISTINO NEXTTEC'!D397,4,FALSE)</f>
        <v>30</v>
      </c>
    </row>
    <row r="33" spans="1:5" ht="60.75" customHeight="1">
      <c r="A33" s="49" t="s">
        <v>56</v>
      </c>
      <c r="B33" s="6" t="s">
        <v>158</v>
      </c>
      <c r="C33" s="5" t="str">
        <f>VLOOKUP(ListinoPrezziProdotti453[[#This Row],[CODICE ARTICOLO]],'LISTINO NEXTTEC'!A32:'LISTINO NEXTTEC'!C395,3,FALSE)</f>
        <v>Scheda relè supplementare. 4 uscite relè contatti in scambio libero. Comando indipendente positivo o negativo.</v>
      </c>
      <c r="D33" s="7">
        <f>VLOOKUP(ListinoPrezziProdotti453[[#This Row],[CODICE ARTICOLO]],'LISTINO NEXTTEC'!A41:'LISTINO NEXTTEC'!D398,4,FALSE)</f>
        <v>40</v>
      </c>
    </row>
    <row r="34" spans="1:5" ht="42" customHeight="1">
      <c r="A34" s="37"/>
      <c r="B34" s="5"/>
      <c r="C34" s="38" t="s">
        <v>92</v>
      </c>
      <c r="D34" s="7"/>
    </row>
    <row r="35" spans="1:5" ht="25.5" customHeight="1">
      <c r="A35" s="53"/>
      <c r="B35" s="14"/>
      <c r="C35" s="17" t="s">
        <v>389</v>
      </c>
      <c r="D35" s="17"/>
    </row>
    <row r="36" spans="1:5" ht="126.75" customHeight="1">
      <c r="A36" s="49" t="s">
        <v>381</v>
      </c>
      <c r="B36" s="6" t="s">
        <v>148</v>
      </c>
      <c r="C36" s="5" t="e">
        <f>VLOOKUP(ListinoPrezziProdotti453[[#This Row],[CODICE ARTICOLO]],'LISTINO NEXTTEC'!#REF!:'LISTINO NEXTTEC'!C398,3,FALSE)</f>
        <v>#REF!</v>
      </c>
      <c r="D36" s="7" t="s">
        <v>435</v>
      </c>
    </row>
    <row r="37" spans="1:5" ht="126.75" customHeight="1">
      <c r="A37" s="49" t="s">
        <v>382</v>
      </c>
      <c r="B37" s="6" t="s">
        <v>148</v>
      </c>
      <c r="C37" s="5" t="str">
        <f>VLOOKUP(ListinoPrezziProdotti453[[#This Row],[CODICE ARTICOLO]],'LISTINO NEXTTEC'!A36:'LISTINO NEXTTEC'!C399,3,FALSE)</f>
        <v>Fino a 300 m3 (visibilità raccomandata). Una sacca inclusa da 500 ml. Sparo programmabile in secondi. Installazione verticale/orizzontale 
- 2 INGRESSI CLABATI: ARMAMENTO E SPARO 
- 1 USCITA CABLATA: FAULT (SACCA VUOTA, BATTERIA 
SCARICA/MANCANZA ALIMENTAZIONE, RILEVAMENTO
GUASTO HARDWARE)</v>
      </c>
      <c r="D37" s="7" t="s">
        <v>435</v>
      </c>
    </row>
    <row r="38" spans="1:5" ht="126.75" customHeight="1">
      <c r="A38" s="49" t="s">
        <v>383</v>
      </c>
      <c r="B38" s="6" t="s">
        <v>148</v>
      </c>
      <c r="C38" s="5" t="str">
        <f>VLOOKUP(ListinoPrezziProdotti453[[#This Row],[CODICE ARTICOLO]],'LISTINO NEXTTEC'!A40:'LISTINO NEXTTEC'!C400,3,FALSE)</f>
        <v>Fino a 400 m3 (visibilità raccomandata). Una sacca inclusa da 500 ml. Sparo programmabile in secondi. Installazione verticale/orizzontale 
- 2 INGRESSI CLABATI: ARMAMENTO E SPARO 
- 1 USCITA CABLATA: FAULT (SACCA VUOTA, BATTERIA 
SCARICA/MANCANZA ALIMENTAZIONE, RILEVAMENTO
GUASTO HARDWARE)</v>
      </c>
      <c r="D38" s="7" t="s">
        <v>435</v>
      </c>
    </row>
    <row r="39" spans="1:5" ht="126.75" customHeight="1">
      <c r="A39" s="49" t="s">
        <v>384</v>
      </c>
      <c r="B39" s="6" t="s">
        <v>148</v>
      </c>
      <c r="C39" s="5" t="str">
        <f>VLOOKUP(ListinoPrezziProdotti453[[#This Row],[CODICE ARTICOLO]],'LISTINO NEXTTEC'!A41:'LISTINO NEXTTEC'!C401,3,FALSE)</f>
        <v>Fino a 500 m3 (visibilità raccomandata). Una sacca inclusa da 750 ml. Sparo programmabile in secondi. Installazione verticale/orizzontale 
- 2 INGRESSI CLABATI: ARMAMENTO E SPARO 
- 1 USCITA CABLATA: FAULT (SACCA VUOTA, BATTERIA 
SCARICA/MANCANZA ALIMENTAZIONE, RILEVAMENTO
GUASTO HARDWARE)</v>
      </c>
      <c r="D39" s="7" t="s">
        <v>435</v>
      </c>
    </row>
    <row r="40" spans="1:5" ht="25.5" customHeight="1">
      <c r="A40" s="14"/>
      <c r="B40" s="15"/>
      <c r="C40" s="17" t="s">
        <v>93</v>
      </c>
      <c r="D40" s="17"/>
    </row>
    <row r="41" spans="1:5" ht="91.5" customHeight="1">
      <c r="A41" s="49" t="s">
        <v>94</v>
      </c>
      <c r="B41" s="6" t="s">
        <v>158</v>
      </c>
      <c r="C41" s="5" t="str">
        <f>VLOOKUP(ListinoPrezziProdotti453[[#This Row],[CODICE ARTICOLO]],'LISTINO NEXTTEC'!A46:'LISTINO NEXTTEC'!C403,3,FALSE)</f>
        <v>Scheda di interfaccia per rete Lan ethernet, la scheda consente di gestire tramite unità di comando ethernet il funzionamento delle unità nebbiogene: NEXTFOG 1B3-200, NEXTFOG 1B4-200,  NEXTFOG 2B5-400. Collegamento tra sistema di gestione e unità nebbiogena cavo di rete UTP.</v>
      </c>
      <c r="D41" s="7" t="str">
        <f>VLOOKUP(ListinoPrezziProdotti453[[#This Row],[CODICE ARTICOLO]],'LISTINO NEXTTEC'!A52:'LISTINO NEXTTEC'!D406,4,FALSE)</f>
        <v xml:space="preserve">prezzo su richiesta  </v>
      </c>
    </row>
    <row r="42" spans="1:5" ht="107.25" customHeight="1">
      <c r="A42" s="49" t="s">
        <v>95</v>
      </c>
      <c r="B42" s="7">
        <v>120</v>
      </c>
      <c r="C42" s="5" t="str">
        <f>VLOOKUP(ListinoPrezziProdotti453[[#This Row],[CODICE ARTICOLO]],'LISTINO NEXTTEC'!A47:'LISTINO NEXTTEC'!C404,3,FALSE)</f>
        <v>Scheda di interfaccia per la gestione di sistemi nebbiogeni: NEXTFOG 200, NEXTFOG 400, NEXTFOG 500 e NEXTFOG 600. Collegamento tra Sistemi i-LINK 4.0 e Sistemi nebbiogeni linea seriale RS485. I Sistemi iLINK4.0 consentono la programmazione e il controllo del Sistema nebbiogeno. Lo sparo del Sistema nebbiogeno può essere gestito da remoto tramite l’App LinkCloud.</v>
      </c>
      <c r="D42" s="7">
        <f>VLOOKUP(ListinoPrezziProdotti453[[#This Row],[CODICE ARTICOLO]],'LISTINO NEXTTEC'!A53:'LISTINO NEXTTEC'!D407,4,FALSE)</f>
        <v>120</v>
      </c>
    </row>
    <row r="43" spans="1:5" ht="42" customHeight="1">
      <c r="A43" s="6"/>
      <c r="B43" s="5"/>
      <c r="C43" s="38" t="s">
        <v>379</v>
      </c>
      <c r="D43" s="7"/>
    </row>
    <row r="44" spans="1:5" ht="25.5" customHeight="1">
      <c r="A44" s="22"/>
      <c r="B44" s="23"/>
      <c r="C44" s="34" t="s">
        <v>89</v>
      </c>
      <c r="D44" s="34"/>
      <c r="E44" t="s">
        <v>378</v>
      </c>
    </row>
    <row r="45" spans="1:5" ht="162" customHeight="1">
      <c r="A45" s="86" t="s">
        <v>584</v>
      </c>
      <c r="B45" s="85" t="s">
        <v>128</v>
      </c>
      <c r="C45" s="5" t="str">
        <f>VLOOKUP(ListinoPrezziProdotti453[[#This Row],[CODICE ARTICOLO]],'LISTINO NEXTTEC'!A50:'LISTINO NEXTTEC'!C407,3,FALSE)</f>
        <v>Centrale compatta con sirena integrata e dispositivo di gestione radiocomando NCR550 BIDI incluso. Campo di utilizzo esterni. 2 aree di parzializzazione, 1 ingresso filare, può gestire fino a 16 rilevatori wireless 8 per zona. Ricevitore FM. Trasmettitore radio integrato per la gestione di sistemi bidirezionali. Potenza acustica 103dB a 1m. Autoprotetta da rimozione e apertura. Base in ABS, calotta in policarbonato. Lampeggiante LED ad alta intensità. Segnalazione stato impianto. Alimentatore integrato 800mA. Alloggiamento batteria 12V-2Ah. Calotta di colore bianco. Catadiottro di segnalazione arancione/fumè/blu. Dimensioni (LxAxP) 213 x 288 x 80mm.</v>
      </c>
      <c r="D45" s="7">
        <f>VLOOKUP(ListinoPrezziProdotti453[[#This Row],[CODICE ARTICOLO]],'LISTINO NEXTTEC'!A56:'LISTINO NEXTTEC'!D410,4,FALSE)</f>
        <v>463</v>
      </c>
    </row>
    <row r="46" spans="1:5" ht="176.25" customHeight="1">
      <c r="A46" s="86" t="s">
        <v>585</v>
      </c>
      <c r="B46" s="85" t="s">
        <v>128</v>
      </c>
      <c r="C46" s="5" t="str">
        <f>VLOOKUP(ListinoPrezziProdotti453[[#This Row],[CODICE ARTICOLO]],'LISTINO NEXTTEC'!A51:'LISTINO NEXTTEC'!C408,3,FALSE)</f>
        <v>Centrale compatta GSM con sirena integrata e dispositivo di gestione radiocomando NCR550 BIDI incluso. Campo di utilizzo esterni. 2 aree di parzializzazione, 1 ingresso filare, può gestire fino a 16 rilevatori wireless 8 per zona. Ricevitore FM. Trasmettitore radio integrato per la gestione di sistemi bidirezionali. Programmazione tramite apposita APP ANDROID. Invio SMS in chiaro ingresso per ingresso e per tutte le anomalie. Potenza acustica 103dB a 1m. Autoprotetta da rimozione e apertura. Base in ABS, calotta in policarbonato. Lampeggiante LED ad alta intensità. Segnalazione stato impianto. Alimentatore integrato 800mA. Alloggiamento batteria 12V-2Ah. Calotta di colore bianco. Catadiottro di segnalazione arancione/fumè/blu. Dimensioni (LxAxP) 213 x 288 x 80mm.</v>
      </c>
      <c r="D46" s="7">
        <f>VLOOKUP(ListinoPrezziProdotti453[[#This Row],[CODICE ARTICOLO]],'LISTINO NEXTTEC'!A57:'LISTINO NEXTTEC'!D411,4,FALSE)</f>
        <v>527</v>
      </c>
    </row>
    <row r="47" spans="1:5" ht="25.5" customHeight="1">
      <c r="A47" s="14"/>
      <c r="B47" s="15"/>
      <c r="C47" s="78"/>
      <c r="D47" s="78"/>
    </row>
    <row r="48" spans="1:5" ht="92.25" customHeight="1">
      <c r="A48" s="49" t="s">
        <v>509</v>
      </c>
      <c r="B48" s="6" t="s">
        <v>188</v>
      </c>
      <c r="C48" s="5" t="str">
        <f>VLOOKUP(ListinoPrezziProdotti453[[#This Row],[CODICE ARTICOLO]],'LISTINO NEXTTEC'!A53:'LISTINO NEXTTEC'!C410,3,FALSE)</f>
        <v>Base in acciaio con 2 zanche per centrale COMPACT. Da ancorare ai ponteggi.</v>
      </c>
      <c r="D48" s="7">
        <f>VLOOKUP(ListinoPrezziProdotti453[[#This Row],[CODICE ARTICOLO]],'LISTINO NEXTTEC'!A60:'LISTINO NEXTTEC'!D414,4,FALSE)</f>
        <v>55</v>
      </c>
    </row>
    <row r="49" spans="1:4" ht="92.25" customHeight="1">
      <c r="A49" s="49" t="s">
        <v>553</v>
      </c>
      <c r="B49" s="6" t="s">
        <v>188</v>
      </c>
      <c r="C49" s="5" t="str">
        <f>VLOOKUP(ListinoPrezziProdotti453[[#This Row],[CODICE ARTICOLO]],'LISTINO NEXTTEC'!A54:'LISTINO NEXTTEC'!C411,3,FALSE)</f>
        <v>Base in acciaio con 1 zanca per sensore da esterno NIR3X3 e NIR500. Da ancorare ai ponteggi.</v>
      </c>
      <c r="D49" s="7">
        <f>VLOOKUP(ListinoPrezziProdotti453[[#This Row],[CODICE ARTICOLO]],'LISTINO NEXTTEC'!A61:'LISTINO NEXTTEC'!D415,4,FALSE)</f>
        <v>37</v>
      </c>
    </row>
    <row r="50" spans="1:4" ht="92.25" customHeight="1">
      <c r="A50" s="49" t="s">
        <v>510</v>
      </c>
      <c r="B50" s="6" t="s">
        <v>188</v>
      </c>
      <c r="C50" s="5" t="str">
        <f>VLOOKUP(ListinoPrezziProdotti453[[#This Row],[CODICE ARTICOLO]],'LISTINO NEXTTEC'!A55:'LISTINO NEXTTEC'!C412,3,FALSE)</f>
        <v>Base in acciaio con 1 zanca per sensore da esterno NIM89. Da ancorare ai ponteggi.</v>
      </c>
      <c r="D50" s="7">
        <f>VLOOKUP(ListinoPrezziProdotti453[[#This Row],[CODICE ARTICOLO]],'LISTINO NEXTTEC'!A62:'LISTINO NEXTTEC'!D416,4,FALSE)</f>
        <v>47</v>
      </c>
    </row>
    <row r="51" spans="1:4" ht="25.5" customHeight="1">
      <c r="A51" s="26"/>
      <c r="B51" s="27"/>
      <c r="C51" s="31" t="s">
        <v>40</v>
      </c>
      <c r="D51" s="31"/>
    </row>
    <row r="52" spans="1:4" ht="135.75" customHeight="1">
      <c r="A52" s="49" t="s">
        <v>225</v>
      </c>
      <c r="B52" s="6" t="s">
        <v>219</v>
      </c>
      <c r="C52" s="5" t="str">
        <f>VLOOKUP(ListinoPrezziProdotti453[[#This Row],[CODICE ARTICOLO]],'LISTINO NEXTTEC'!A57:'LISTINO NEXTTEC'!C414,3,FALSE)</f>
        <v>Rivelatore radio infrarosso passivo con protezione antimascheramento. Dotato di tre teste di rivelazione con doppio infrarosso. Due teste per la protezione laterale, destra e sinistra, con doppio fascio di copertura, portata 2x12m, 10° di apertura. Una testa per la protezione volumetrica frontale, con due piani di rivelazione, portata 5m, 180° di apertura. Rivelatore per la protezione perimetrale di esterni
(a ridosso dell’edificio). Compensazione automatica della temperatura. Logica di rivelazione AND indipendente per ogni testa di rivelazione. Batterie Litio a corredo. Colore bianco.</v>
      </c>
      <c r="D52" s="7">
        <f>VLOOKUP(ListinoPrezziProdotti453[[#This Row],[CODICE ARTICOLO]],'LISTINO NEXTTEC'!A65:'LISTINO NEXTTEC'!D419,4,FALSE)</f>
        <v>390</v>
      </c>
    </row>
    <row r="53" spans="1:4" ht="135.75" customHeight="1">
      <c r="A53" s="49" t="s">
        <v>226</v>
      </c>
      <c r="B53" s="6" t="s">
        <v>219</v>
      </c>
      <c r="C53" s="5" t="str">
        <f>VLOOKUP(ListinoPrezziProdotti453[[#This Row],[CODICE ARTICOLO]],'LISTINO NEXTTEC'!A58:'LISTINO NEXTTEC'!C415,3,FALSE)</f>
        <v>Rivelatore radio infrarosso passivo. Dotato di due teste di rivelazione, con doppio infrarosso passivo. Copertura protezione volumetrica, due piani di rivelazione sovrapposti, portata 12m, 100° di apertura. Rivelatore per la protezione volumetrica di esterni (a ridosso dell’edificio). Compensazione automatica della temperatura. Logica di rivelazione AND. Batterie Litio a corredo. Colore bianco.</v>
      </c>
      <c r="D53" s="7">
        <f>VLOOKUP(ListinoPrezziProdotti453[[#This Row],[CODICE ARTICOLO]],'LISTINO NEXTTEC'!A66:'LISTINO NEXTTEC'!D420,4,FALSE)</f>
        <v>264</v>
      </c>
    </row>
    <row r="54" spans="1:4" ht="135.75" customHeight="1">
      <c r="A54" s="49" t="s">
        <v>227</v>
      </c>
      <c r="B54" s="6" t="s">
        <v>219</v>
      </c>
      <c r="C54" s="5" t="str">
        <f>VLOOKUP(ListinoPrezziProdotti453[[#This Row],[CODICE ARTICOLO]],'LISTINO NEXTTEC'!A59:'LISTINO NEXTTEC'!C416,3,FALSE)</f>
        <v>Caratteristiche uguali al modello NIR500-TX, con in più protezione antimascheramento.</v>
      </c>
      <c r="D54" s="7">
        <f>VLOOKUP(ListinoPrezziProdotti453[[#This Row],[CODICE ARTICOLO]],'LISTINO NEXTTEC'!A67:'LISTINO NEXTTEC'!D421,4,FALSE)</f>
        <v>323</v>
      </c>
    </row>
    <row r="55" spans="1:4" ht="24.75" customHeight="1">
      <c r="A55" s="22"/>
      <c r="B55" s="23"/>
      <c r="C55" s="34" t="s">
        <v>77</v>
      </c>
      <c r="D55" s="34"/>
    </row>
    <row r="56" spans="1:4" ht="92.25" customHeight="1">
      <c r="A56" s="49" t="s">
        <v>239</v>
      </c>
      <c r="B56" s="6" t="s">
        <v>176</v>
      </c>
      <c r="C56" s="5" t="str">
        <f>VLOOKUP(ListinoPrezziProdotti453[[#This Row],[CODICE ARTICOLO]],'LISTINO NEXTTEC'!A61:'LISTINO NEXTTEC'!C418,3,FALSE)</f>
        <v>Radiocomando monodirezionale. 4 canali o 8 canali utilizzando i tasti doppia funzione. Il
radiocomando può gestire: Programmi, Ingressi e uscite. Batteria Alcalina NRBCR2032 a corredo.
Colori bianco o antracite.</v>
      </c>
      <c r="D56" s="7">
        <f>VLOOKUP(ListinoPrezziProdotti453[[#This Row],[CODICE ARTICOLO]],'LISTINO NEXTTEC'!A69:'LISTINO NEXTTEC'!D423,4,FALSE)</f>
        <v>70</v>
      </c>
    </row>
    <row r="57" spans="1:4" ht="92.25" customHeight="1">
      <c r="A57" s="49" t="s">
        <v>240</v>
      </c>
      <c r="B57" s="6" t="s">
        <v>176</v>
      </c>
      <c r="C57" s="5" t="str">
        <f>VLOOKUP(ListinoPrezziProdotti453[[#This Row],[CODICE ARTICOLO]],'LISTINO NEXTTEC'!A62:'LISTINO NEXTTEC'!C419,3,FALSE)</f>
        <v>Radiocomando bidirezionale. 3 canali. tasto di interrogazione stato comandi.
Il radiocomando può gestire: Programmi, Ingressi e uscite.
Batteria Litio NRBCR2032 a corredo. Colori bianco o antracite.</v>
      </c>
      <c r="D57" s="7">
        <f>VLOOKUP(ListinoPrezziProdotti453[[#This Row],[CODICE ARTICOLO]],'LISTINO NEXTTEC'!A70:'LISTINO NEXTTEC'!D424,4,FALSE)</f>
        <v>88</v>
      </c>
    </row>
    <row r="58" spans="1:4" ht="58.5" customHeight="1">
      <c r="C58" s="66" t="s">
        <v>657</v>
      </c>
      <c r="D58" s="68"/>
    </row>
    <row r="59" spans="1:4" ht="73.5" customHeight="1">
      <c r="C59" s="66" t="s">
        <v>442</v>
      </c>
      <c r="D59" s="68"/>
    </row>
  </sheetData>
  <mergeCells count="3">
    <mergeCell ref="A3:D4"/>
    <mergeCell ref="A5:D5"/>
    <mergeCell ref="A6:C6"/>
  </mergeCells>
  <dataValidations count="11">
    <dataValidation allowBlank="1" showInputMessage="1" showErrorMessage="1" prompt="Il titolo del foglio di lavoro si trova in questa cella" sqref="A3" xr:uid="{00000000-0002-0000-0600-000000000000}"/>
    <dataValidation allowBlank="1" showInputMessage="1" showErrorMessage="1" prompt="Immettere l'indirizzo del sito Web aziendale in questa cella" sqref="C2 D1" xr:uid="{00000000-0002-0000-0600-000001000000}"/>
    <dataValidation allowBlank="1" showInputMessage="1" showErrorMessage="1" prompt="Immettere nome, via e numero civico, CAP, città e provincia della società in questa cella" sqref="A1:A2 B1" xr:uid="{00000000-0002-0000-0600-000002000000}"/>
    <dataValidation allowBlank="1" showInputMessage="1" showErrorMessage="1" prompt="Immettere il prezzo unitario al dettaglio in questa colonna sotto questa intestazione" sqref="D7" xr:uid="{00000000-0002-0000-0600-000003000000}"/>
    <dataValidation allowBlank="1" showInputMessage="1" showErrorMessage="1" prompt="Immettere la descrizione in questa colonna sotto questa intestazione" sqref="C7" xr:uid="{00000000-0002-0000-0600-000004000000}"/>
    <dataValidation allowBlank="1" showInputMessage="1" showErrorMessage="1" prompt="Immettere il nome in questa colonna sotto questa intestazione" sqref="B7" xr:uid="{00000000-0002-0000-0600-000005000000}"/>
    <dataValidation allowBlank="1" showInputMessage="1" showErrorMessage="1" prompt="Immettere il nome del prodotto in questa colonna sotto questa intestazione. Usare i filtri delle intestazioni per trovare voci specifiche" sqref="A7" xr:uid="{00000000-0002-0000-0600-000006000000}"/>
    <dataValidation allowBlank="1" showInputMessage="1" showErrorMessage="1" prompt="Immettere la data dell'ultimo aggiornamento in questa cella" sqref="D6" xr:uid="{00000000-0002-0000-0600-000007000000}"/>
    <dataValidation allowBlank="1" showInputMessage="1" showErrorMessage="1" prompt="Immettere i numeri di telefono e fax della società in questa cella" sqref="B1:B2 C1" xr:uid="{00000000-0002-0000-0600-000008000000}"/>
    <dataValidation allowBlank="1" showInputMessage="1" showErrorMessage="1" prompt="Immettere le informazioni sui prezzi per volume in questa cella" sqref="A5:D5" xr:uid="{00000000-0002-0000-0600-000009000000}"/>
    <dataValidation allowBlank="1" showInputMessage="1" showErrorMessage="1" prompt="Immettere la data dell'ultimo aggiornamento nella cella a destra e i dettagli dei prodotti nella tabella sottostante" sqref="A6:C6" xr:uid="{00000000-0002-0000-0600-00000A000000}"/>
  </dataValidations>
  <hyperlinks>
    <hyperlink ref="D1" r:id="rId1" xr:uid="{00000000-0004-0000-0600-000000000000}"/>
  </hyperlinks>
  <printOptions horizontalCentered="1"/>
  <pageMargins left="0.4" right="0.4" top="0.4" bottom="0.5" header="0.3" footer="0.3"/>
  <pageSetup paperSize="9" fitToHeight="0" orientation="landscape" r:id="rId2"/>
  <headerFooter differentFirst="1">
    <oddFooter>Page &amp;P of &amp;N</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B4200B-669E-47C8-8737-5CA5F6EAE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7</vt:i4>
      </vt:variant>
      <vt:variant>
        <vt:lpstr>Intervalli denominati</vt:lpstr>
      </vt:variant>
      <vt:variant>
        <vt:i4>21</vt:i4>
      </vt:variant>
    </vt:vector>
  </HeadingPairs>
  <TitlesOfParts>
    <vt:vector size="28" baseType="lpstr">
      <vt:lpstr>LISTINO NEXTTEC</vt:lpstr>
      <vt:lpstr>LINK5</vt:lpstr>
      <vt:lpstr>LINK80</vt:lpstr>
      <vt:lpstr>SUPERLINK120</vt:lpstr>
      <vt:lpstr>I-LINK</vt:lpstr>
      <vt:lpstr>LINK8 PSTN</vt:lpstr>
      <vt:lpstr>SPECIAL SYSTEM</vt:lpstr>
      <vt:lpstr>'I-LINK'!AreaTitoloRiga1..F5</vt:lpstr>
      <vt:lpstr>'LINK8 PSTN'!AreaTitoloRiga1..F5</vt:lpstr>
      <vt:lpstr>LINK80!AreaTitoloRiga1..F5</vt:lpstr>
      <vt:lpstr>'LISTINO NEXTTEC'!AreaTitoloRiga1..F5</vt:lpstr>
      <vt:lpstr>'SPECIAL SYSTEM'!AreaTitoloRiga1..F5</vt:lpstr>
      <vt:lpstr>SUPERLINK120!AreaTitoloRiga1..F5</vt:lpstr>
      <vt:lpstr>AreaTitoloRiga1..F5</vt:lpstr>
      <vt:lpstr>'I-LINK'!Titoli_stampa</vt:lpstr>
      <vt:lpstr>LINK5!Titoli_stampa</vt:lpstr>
      <vt:lpstr>'LINK8 PSTN'!Titoli_stampa</vt:lpstr>
      <vt:lpstr>LINK80!Titoli_stampa</vt:lpstr>
      <vt:lpstr>'LISTINO NEXTTEC'!Titoli_stampa</vt:lpstr>
      <vt:lpstr>'SPECIAL SYSTEM'!Titoli_stampa</vt:lpstr>
      <vt:lpstr>SUPERLINK120!Titoli_stampa</vt:lpstr>
      <vt:lpstr>'I-LINK'!TitoloColonna1</vt:lpstr>
      <vt:lpstr>'LINK8 PSTN'!TitoloColonna1</vt:lpstr>
      <vt:lpstr>LINK80!TitoloColonna1</vt:lpstr>
      <vt:lpstr>'LISTINO NEXTTEC'!TitoloColonna1</vt:lpstr>
      <vt:lpstr>'SPECIAL SYSTEM'!TitoloColonna1</vt:lpstr>
      <vt:lpstr>SUPERLINK120!TitoloColonna1</vt:lpstr>
      <vt:lpstr>TitoloColonna1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dc:creator>
  <cp:lastModifiedBy>Michael Zotta</cp:lastModifiedBy>
  <cp:lastPrinted>2022-02-28T15:31:05Z</cp:lastPrinted>
  <dcterms:created xsi:type="dcterms:W3CDTF">2017-02-13T07:24:35Z</dcterms:created>
  <dcterms:modified xsi:type="dcterms:W3CDTF">2024-10-18T10:59:22Z</dcterms:modified>
  <cp:version/>
</cp:coreProperties>
</file>